
<file path=[Content_Types].xml><?xml version="1.0" encoding="utf-8"?>
<Types xmlns="http://schemas.openxmlformats.org/package/2006/content-types">
  <Default Extension="png" ContentType="image/png"/>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Pi\Documents\MyPrograms\BASIC\UMIPI BASIC Ver0.4.67\"/>
    </mc:Choice>
  </mc:AlternateContent>
  <bookViews>
    <workbookView xWindow="0" yWindow="0" windowWidth="12000" windowHeight="7290" tabRatio="833"/>
  </bookViews>
  <sheets>
    <sheet name="表紙" sheetId="2" r:id="rId1"/>
    <sheet name="履歴情報" sheetId="10" r:id="rId2"/>
    <sheet name="謝辞" sheetId="11" r:id="rId3"/>
    <sheet name="はじめに" sheetId="5" r:id="rId4"/>
    <sheet name="画面の基本" sheetId="6" r:id="rId5"/>
    <sheet name="使ってみよう!" sheetId="7" r:id="rId6"/>
    <sheet name="仕様・特徴" sheetId="8" r:id="rId7"/>
    <sheet name="コマンド・リファレンス" sheetId="1" r:id="rId8"/>
    <sheet name="PCGキャラ作成シート" sheetId="3" r:id="rId9"/>
    <sheet name="カタカナ表示支援" sheetId="4" r:id="rId10"/>
    <sheet name="注意事項その他" sheetId="9" r:id="rId11"/>
  </sheets>
  <definedNames>
    <definedName name="_xlnm._FilterDatabase" localSheetId="7" hidden="1">コマンド・リファレンス!$B$4:$E$52</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P27" i="4" l="1"/>
  <c r="AL27" i="4"/>
  <c r="Z27" i="4"/>
  <c r="V27" i="4"/>
  <c r="V28" i="4" s="1"/>
  <c r="J27" i="4"/>
  <c r="F27" i="4"/>
  <c r="AQ26" i="4"/>
  <c r="AQ27" i="4" s="1"/>
  <c r="AP26" i="4"/>
  <c r="AO26" i="4"/>
  <c r="AO27" i="4" s="1"/>
  <c r="AN26" i="4"/>
  <c r="AN27" i="4" s="1"/>
  <c r="AM26" i="4"/>
  <c r="AM27" i="4" s="1"/>
  <c r="AL26" i="4"/>
  <c r="AK26" i="4"/>
  <c r="AK27" i="4" s="1"/>
  <c r="AJ26" i="4"/>
  <c r="AJ27" i="4" s="1"/>
  <c r="AI26" i="4"/>
  <c r="AI27" i="4" s="1"/>
  <c r="AH26" i="4"/>
  <c r="AH27" i="4" s="1"/>
  <c r="AG26" i="4"/>
  <c r="AG27" i="4" s="1"/>
  <c r="AF26" i="4"/>
  <c r="AF27" i="4" s="1"/>
  <c r="AE26" i="4"/>
  <c r="AE27" i="4" s="1"/>
  <c r="AD26" i="4"/>
  <c r="AD27" i="4" s="1"/>
  <c r="AC26" i="4"/>
  <c r="AC27" i="4" s="1"/>
  <c r="AB26" i="4"/>
  <c r="AB27" i="4" s="1"/>
  <c r="AA26" i="4"/>
  <c r="AA27" i="4" s="1"/>
  <c r="Z26" i="4"/>
  <c r="Y26" i="4"/>
  <c r="Y27" i="4" s="1"/>
  <c r="X26" i="4"/>
  <c r="X27" i="4" s="1"/>
  <c r="W26" i="4"/>
  <c r="W27" i="4" s="1"/>
  <c r="V26" i="4"/>
  <c r="U26" i="4"/>
  <c r="U27" i="4" s="1"/>
  <c r="T26" i="4"/>
  <c r="T27" i="4" s="1"/>
  <c r="S26" i="4"/>
  <c r="S27" i="4" s="1"/>
  <c r="R26" i="4"/>
  <c r="R27" i="4" s="1"/>
  <c r="Q26" i="4"/>
  <c r="Q27" i="4" s="1"/>
  <c r="P26" i="4"/>
  <c r="P27" i="4" s="1"/>
  <c r="O26" i="4"/>
  <c r="O27" i="4" s="1"/>
  <c r="N26" i="4"/>
  <c r="N27" i="4" s="1"/>
  <c r="M26" i="4"/>
  <c r="M27" i="4" s="1"/>
  <c r="L26" i="4"/>
  <c r="L27" i="4" s="1"/>
  <c r="K26" i="4"/>
  <c r="K27" i="4" s="1"/>
  <c r="J26" i="4"/>
  <c r="I26" i="4"/>
  <c r="I27" i="4" s="1"/>
  <c r="H26" i="4"/>
  <c r="H27" i="4" s="1"/>
  <c r="G26" i="4"/>
  <c r="G27" i="4" s="1"/>
  <c r="F26" i="4"/>
  <c r="E26" i="4"/>
  <c r="E27" i="4" s="1"/>
  <c r="D26" i="4"/>
  <c r="D27" i="4" s="1"/>
  <c r="C14" i="4"/>
  <c r="N28" i="4" l="1"/>
  <c r="R28" i="4"/>
  <c r="AD28" i="4"/>
  <c r="AH28" i="4"/>
  <c r="AH29" i="4" s="1"/>
  <c r="H28" i="4"/>
  <c r="L28" i="4"/>
  <c r="X28" i="4"/>
  <c r="AF30" i="4"/>
  <c r="AF28" i="4"/>
  <c r="AF29" i="4" s="1"/>
  <c r="AL30" i="4"/>
  <c r="I28" i="4"/>
  <c r="U28" i="4"/>
  <c r="AG30" i="4"/>
  <c r="AG28" i="4"/>
  <c r="AG29" i="4" s="1"/>
  <c r="F28" i="4"/>
  <c r="AL28" i="4"/>
  <c r="AL29" i="4" s="1"/>
  <c r="D28" i="4"/>
  <c r="D29" i="4" s="1"/>
  <c r="P28" i="4"/>
  <c r="T28" i="4"/>
  <c r="T29" i="4" s="1"/>
  <c r="AB28" i="4"/>
  <c r="AJ28" i="4"/>
  <c r="AJ29" i="4" s="1"/>
  <c r="AN30" i="4"/>
  <c r="AN28" i="4"/>
  <c r="AN29" i="4" s="1"/>
  <c r="E28" i="4"/>
  <c r="E29" i="4" s="1"/>
  <c r="M28" i="4"/>
  <c r="M29" i="4" s="1"/>
  <c r="Q28" i="4"/>
  <c r="Q29" i="4" s="1"/>
  <c r="Y28" i="4"/>
  <c r="AC28" i="4"/>
  <c r="AC29" i="4" s="1"/>
  <c r="AK28" i="4"/>
  <c r="AK29" i="4" s="1"/>
  <c r="AO28" i="4"/>
  <c r="AO29" i="4" s="1"/>
  <c r="G28" i="4"/>
  <c r="K28" i="4"/>
  <c r="O28" i="4"/>
  <c r="O29" i="4" s="1"/>
  <c r="S28" i="4"/>
  <c r="W28" i="4"/>
  <c r="W29" i="4" s="1"/>
  <c r="AA28" i="4"/>
  <c r="AE28" i="4"/>
  <c r="AE29" i="4" s="1"/>
  <c r="AI30" i="4"/>
  <c r="AI28" i="4"/>
  <c r="AI29" i="4" s="1"/>
  <c r="AM28" i="4"/>
  <c r="AM29" i="4" s="1"/>
  <c r="AQ30" i="4"/>
  <c r="AQ28" i="4"/>
  <c r="AQ29" i="4" s="1"/>
  <c r="J28" i="4"/>
  <c r="J29" i="4" s="1"/>
  <c r="Z28" i="4"/>
  <c r="Z29" i="4" s="1"/>
  <c r="AP28" i="4"/>
  <c r="AP29" i="4" s="1"/>
  <c r="K18" i="3"/>
  <c r="I41" i="3"/>
  <c r="I57" i="3" s="1"/>
  <c r="H41" i="3"/>
  <c r="H57" i="3" s="1"/>
  <c r="G41" i="3"/>
  <c r="G57" i="3" s="1"/>
  <c r="F41" i="3"/>
  <c r="F57" i="3" s="1"/>
  <c r="E41" i="3"/>
  <c r="E57" i="3" s="1"/>
  <c r="D41" i="3"/>
  <c r="D57" i="3" s="1"/>
  <c r="C41" i="3"/>
  <c r="C57" i="3" s="1"/>
  <c r="B41" i="3"/>
  <c r="B57" i="3" s="1"/>
  <c r="I40" i="3"/>
  <c r="I56" i="3" s="1"/>
  <c r="H40" i="3"/>
  <c r="H56" i="3" s="1"/>
  <c r="G40" i="3"/>
  <c r="G56" i="3" s="1"/>
  <c r="F40" i="3"/>
  <c r="F56" i="3" s="1"/>
  <c r="E40" i="3"/>
  <c r="E56" i="3" s="1"/>
  <c r="D40" i="3"/>
  <c r="D56" i="3" s="1"/>
  <c r="C40" i="3"/>
  <c r="C56" i="3" s="1"/>
  <c r="B40" i="3"/>
  <c r="B56" i="3" s="1"/>
  <c r="I39" i="3"/>
  <c r="I55" i="3" s="1"/>
  <c r="H39" i="3"/>
  <c r="H55" i="3" s="1"/>
  <c r="G39" i="3"/>
  <c r="G55" i="3" s="1"/>
  <c r="F39" i="3"/>
  <c r="F55" i="3" s="1"/>
  <c r="E39" i="3"/>
  <c r="E55" i="3" s="1"/>
  <c r="D39" i="3"/>
  <c r="D55" i="3" s="1"/>
  <c r="C39" i="3"/>
  <c r="C55" i="3" s="1"/>
  <c r="B39" i="3"/>
  <c r="B55" i="3" s="1"/>
  <c r="I38" i="3"/>
  <c r="I54" i="3" s="1"/>
  <c r="H38" i="3"/>
  <c r="H54" i="3" s="1"/>
  <c r="G38" i="3"/>
  <c r="G54" i="3" s="1"/>
  <c r="F38" i="3"/>
  <c r="F54" i="3" s="1"/>
  <c r="E38" i="3"/>
  <c r="E54" i="3" s="1"/>
  <c r="D38" i="3"/>
  <c r="D54" i="3" s="1"/>
  <c r="C38" i="3"/>
  <c r="C54" i="3" s="1"/>
  <c r="B38" i="3"/>
  <c r="B54" i="3" s="1"/>
  <c r="I37" i="3"/>
  <c r="I53" i="3" s="1"/>
  <c r="H37" i="3"/>
  <c r="H53" i="3" s="1"/>
  <c r="G37" i="3"/>
  <c r="G53" i="3" s="1"/>
  <c r="F37" i="3"/>
  <c r="F53" i="3" s="1"/>
  <c r="E37" i="3"/>
  <c r="E53" i="3" s="1"/>
  <c r="D37" i="3"/>
  <c r="D53" i="3" s="1"/>
  <c r="C37" i="3"/>
  <c r="C53" i="3" s="1"/>
  <c r="B37" i="3"/>
  <c r="B53" i="3" s="1"/>
  <c r="I36" i="3"/>
  <c r="I52" i="3" s="1"/>
  <c r="H36" i="3"/>
  <c r="H52" i="3" s="1"/>
  <c r="G36" i="3"/>
  <c r="G52" i="3" s="1"/>
  <c r="F36" i="3"/>
  <c r="F52" i="3" s="1"/>
  <c r="E36" i="3"/>
  <c r="E52" i="3" s="1"/>
  <c r="D36" i="3"/>
  <c r="D52" i="3" s="1"/>
  <c r="C36" i="3"/>
  <c r="C52" i="3" s="1"/>
  <c r="B36" i="3"/>
  <c r="B52" i="3" s="1"/>
  <c r="I35" i="3"/>
  <c r="I51" i="3" s="1"/>
  <c r="H35" i="3"/>
  <c r="H51" i="3" s="1"/>
  <c r="G35" i="3"/>
  <c r="G51" i="3" s="1"/>
  <c r="F35" i="3"/>
  <c r="F51" i="3" s="1"/>
  <c r="E35" i="3"/>
  <c r="E51" i="3" s="1"/>
  <c r="D35" i="3"/>
  <c r="D51" i="3" s="1"/>
  <c r="C35" i="3"/>
  <c r="C51" i="3" s="1"/>
  <c r="B35" i="3"/>
  <c r="B51" i="3" s="1"/>
  <c r="I34" i="3"/>
  <c r="I50" i="3" s="1"/>
  <c r="I58" i="3" s="1"/>
  <c r="AA14" i="3" s="1"/>
  <c r="H34" i="3"/>
  <c r="H50" i="3" s="1"/>
  <c r="H58" i="3" s="1"/>
  <c r="Z14" i="3" s="1"/>
  <c r="G34" i="3"/>
  <c r="G50" i="3" s="1"/>
  <c r="G58" i="3" s="1"/>
  <c r="Y14" i="3" s="1"/>
  <c r="F34" i="3"/>
  <c r="F50" i="3" s="1"/>
  <c r="F58" i="3" s="1"/>
  <c r="X14" i="3" s="1"/>
  <c r="E34" i="3"/>
  <c r="E50" i="3" s="1"/>
  <c r="E58" i="3" s="1"/>
  <c r="W14" i="3" s="1"/>
  <c r="D34" i="3"/>
  <c r="D50" i="3" s="1"/>
  <c r="D58" i="3" s="1"/>
  <c r="V14" i="3" s="1"/>
  <c r="C34" i="3"/>
  <c r="C50" i="3" s="1"/>
  <c r="C58" i="3" s="1"/>
  <c r="U14" i="3" s="1"/>
  <c r="B34" i="3"/>
  <c r="B50" i="3" s="1"/>
  <c r="B58" i="3" s="1"/>
  <c r="T14" i="3" s="1"/>
  <c r="R29" i="4" l="1"/>
  <c r="F29" i="4"/>
  <c r="G29" i="4"/>
  <c r="G30" i="4" s="1"/>
  <c r="AO30" i="4"/>
  <c r="AC30" i="4"/>
  <c r="Q30" i="4"/>
  <c r="E30" i="4"/>
  <c r="AP30" i="4"/>
  <c r="U29" i="4"/>
  <c r="X29" i="4"/>
  <c r="H29" i="4"/>
  <c r="AH30" i="4"/>
  <c r="R30" i="4"/>
  <c r="AM30" i="4"/>
  <c r="AE30" i="4"/>
  <c r="W30" i="4"/>
  <c r="O30" i="4"/>
  <c r="Y29" i="4"/>
  <c r="AJ30" i="4"/>
  <c r="T30" i="4"/>
  <c r="D30" i="4"/>
  <c r="J30" i="4"/>
  <c r="U30" i="4"/>
  <c r="F30" i="4"/>
  <c r="X30" i="4"/>
  <c r="H30" i="4"/>
  <c r="AD29" i="4"/>
  <c r="AD30" i="4" s="1"/>
  <c r="N29" i="4"/>
  <c r="AA29" i="4"/>
  <c r="AA30" i="4" s="1"/>
  <c r="S29" i="4"/>
  <c r="S30" i="4" s="1"/>
  <c r="K29" i="4"/>
  <c r="K30" i="4" s="1"/>
  <c r="Z30" i="4"/>
  <c r="AK30" i="4"/>
  <c r="Y30" i="4"/>
  <c r="M30" i="4"/>
  <c r="AB29" i="4"/>
  <c r="AB30" i="4" s="1"/>
  <c r="P29" i="4"/>
  <c r="P30" i="4" s="1"/>
  <c r="I29" i="4"/>
  <c r="I30" i="4" s="1"/>
  <c r="L29" i="4"/>
  <c r="L30" i="4" s="1"/>
  <c r="V29" i="4"/>
  <c r="V30" i="4" s="1"/>
  <c r="N30" i="4"/>
  <c r="L14" i="3"/>
  <c r="D4" i="4" l="1"/>
  <c r="D11" i="4" s="1"/>
</calcChain>
</file>

<file path=xl/sharedStrings.xml><?xml version="1.0" encoding="utf-8"?>
<sst xmlns="http://schemas.openxmlformats.org/spreadsheetml/2006/main" count="602" uniqueCount="490">
  <si>
    <t>VDRAW</t>
  </si>
  <si>
    <t>VPRINT</t>
  </si>
  <si>
    <t>PRINT</t>
  </si>
  <si>
    <t>LOCATE</t>
  </si>
  <si>
    <t>INKEY$</t>
  </si>
  <si>
    <t>GOTO</t>
  </si>
  <si>
    <t>GOSUB</t>
  </si>
  <si>
    <t>RETURN</t>
  </si>
  <si>
    <t>NEXT</t>
  </si>
  <si>
    <t>INPUT</t>
  </si>
  <si>
    <t>INT</t>
  </si>
  <si>
    <t>RND#(</t>
  </si>
  <si>
    <t>SIN(</t>
  </si>
  <si>
    <t>COS(</t>
  </si>
  <si>
    <t>ATAN(</t>
  </si>
  <si>
    <t>TAN(</t>
  </si>
  <si>
    <t>MID$(</t>
  </si>
  <si>
    <t>RUN</t>
  </si>
  <si>
    <t>LIST</t>
  </si>
  <si>
    <t>NEW</t>
  </si>
  <si>
    <t>END</t>
  </si>
  <si>
    <t>MEMBANK</t>
  </si>
  <si>
    <t>FREE</t>
  </si>
  <si>
    <t>WIDTH</t>
  </si>
  <si>
    <t>VAL(</t>
  </si>
  <si>
    <t>STR$(</t>
  </si>
  <si>
    <t>CLS</t>
  </si>
  <si>
    <t>CHR$(</t>
  </si>
  <si>
    <t>ASC(</t>
  </si>
  <si>
    <t>ABS(</t>
  </si>
  <si>
    <t>PCGSET</t>
  </si>
  <si>
    <t>PCGSDGSET</t>
  </si>
  <si>
    <t>PCGGET$(</t>
  </si>
  <si>
    <t>PCGSDGGET$(</t>
  </si>
  <si>
    <t>PCGRESET</t>
  </si>
  <si>
    <t>PCGSDGRESET</t>
  </si>
  <si>
    <t>HDEC(</t>
  </si>
  <si>
    <t>HEX$(</t>
  </si>
  <si>
    <t>LEN(</t>
  </si>
  <si>
    <t>WLOAD</t>
  </si>
  <si>
    <t>WSAVE</t>
  </si>
  <si>
    <t>CLEAR</t>
  </si>
  <si>
    <t>INSTR(</t>
  </si>
  <si>
    <t>コマンド名</t>
    <rPh sb="4" eb="5">
      <t>メイ</t>
    </rPh>
    <phoneticPr fontId="2"/>
  </si>
  <si>
    <t>実装</t>
    <rPh sb="0" eb="2">
      <t>ジッソウ</t>
    </rPh>
    <phoneticPr fontId="2"/>
  </si>
  <si>
    <t>○</t>
    <phoneticPr fontId="2"/>
  </si>
  <si>
    <t>×</t>
    <phoneticPr fontId="2"/>
  </si>
  <si>
    <t>用途</t>
    <rPh sb="0" eb="2">
      <t>ヨウト</t>
    </rPh>
    <phoneticPr fontId="2"/>
  </si>
  <si>
    <t>VRAM情報を描画します</t>
    <rPh sb="4" eb="6">
      <t>ジョウホウ</t>
    </rPh>
    <rPh sb="7" eb="9">
      <t>ビョウガ</t>
    </rPh>
    <phoneticPr fontId="2"/>
  </si>
  <si>
    <t>VRAMに情報を書き込みます</t>
    <rPh sb="5" eb="7">
      <t>ジョウホウ</t>
    </rPh>
    <rPh sb="8" eb="9">
      <t>カ</t>
    </rPh>
    <rPh sb="10" eb="11">
      <t>コ</t>
    </rPh>
    <phoneticPr fontId="2"/>
  </si>
  <si>
    <t>PRINT/VRPINTの描画位置を指定します。</t>
    <rPh sb="13" eb="15">
      <t>ビョウガ</t>
    </rPh>
    <rPh sb="15" eb="17">
      <t>イチ</t>
    </rPh>
    <rPh sb="18" eb="20">
      <t>シテイ</t>
    </rPh>
    <phoneticPr fontId="2"/>
  </si>
  <si>
    <t>キーボードから1文字を入力する関数です。</t>
    <rPh sb="8" eb="10">
      <t>モジ</t>
    </rPh>
    <rPh sb="11" eb="13">
      <t>ニュウリョク</t>
    </rPh>
    <rPh sb="15" eb="17">
      <t>カンスウ</t>
    </rPh>
    <phoneticPr fontId="2"/>
  </si>
  <si>
    <t>指定された行番号もしくはメモリバンクへ無条件ジャンプします。RETURNでGOSUBの次のコマンドに戻ります。むろんメモリバンク間でも戻ります。</t>
    <rPh sb="0" eb="2">
      <t>シテイ</t>
    </rPh>
    <rPh sb="5" eb="8">
      <t>ギョウバンゴウ</t>
    </rPh>
    <rPh sb="19" eb="22">
      <t>ムジョウケン</t>
    </rPh>
    <rPh sb="43" eb="44">
      <t>ツギ</t>
    </rPh>
    <rPh sb="50" eb="51">
      <t>モド</t>
    </rPh>
    <rPh sb="64" eb="65">
      <t>カン</t>
    </rPh>
    <rPh sb="67" eb="68">
      <t>モド</t>
    </rPh>
    <phoneticPr fontId="2"/>
  </si>
  <si>
    <t>呼び出されたGOSUBの次のコマンドへ戻ります。呼び出し先が別のメモリバンクでも戻れます。</t>
    <rPh sb="0" eb="1">
      <t>ヨ</t>
    </rPh>
    <rPh sb="2" eb="3">
      <t>ダ</t>
    </rPh>
    <rPh sb="12" eb="13">
      <t>ツギ</t>
    </rPh>
    <rPh sb="19" eb="20">
      <t>モド</t>
    </rPh>
    <rPh sb="24" eb="25">
      <t>ヨ</t>
    </rPh>
    <rPh sb="26" eb="27">
      <t>ダ</t>
    </rPh>
    <rPh sb="28" eb="29">
      <t>サキ</t>
    </rPh>
    <rPh sb="30" eb="31">
      <t>ベツ</t>
    </rPh>
    <rPh sb="40" eb="41">
      <t>モド</t>
    </rPh>
    <phoneticPr fontId="2"/>
  </si>
  <si>
    <t>指定された行番号もしくはメモリバンクへ無条件ジャンプします。</t>
    <rPh sb="0" eb="2">
      <t>シテイ</t>
    </rPh>
    <rPh sb="5" eb="8">
      <t>ギョウバンゴウ</t>
    </rPh>
    <rPh sb="19" eb="22">
      <t>ムジョウケン</t>
    </rPh>
    <phoneticPr fontId="2"/>
  </si>
  <si>
    <t>条件による分岐を行います。条件が真の場合THEN以降の処理を実行し、偽の場合は次の行に移動します。</t>
    <rPh sb="0" eb="2">
      <t>ジョウケン</t>
    </rPh>
    <rPh sb="5" eb="7">
      <t>ブンキ</t>
    </rPh>
    <rPh sb="8" eb="9">
      <t>オコナ</t>
    </rPh>
    <rPh sb="13" eb="15">
      <t>ジョウケン</t>
    </rPh>
    <rPh sb="16" eb="17">
      <t>シン</t>
    </rPh>
    <rPh sb="18" eb="20">
      <t>バアイ</t>
    </rPh>
    <rPh sb="24" eb="26">
      <t>イコウ</t>
    </rPh>
    <rPh sb="27" eb="29">
      <t>ショリ</t>
    </rPh>
    <rPh sb="30" eb="32">
      <t>ジッコウ</t>
    </rPh>
    <rPh sb="34" eb="35">
      <t>ギ</t>
    </rPh>
    <rPh sb="36" eb="38">
      <t>バアイ</t>
    </rPh>
    <rPh sb="39" eb="40">
      <t>ツギ</t>
    </rPh>
    <rPh sb="41" eb="42">
      <t>ギョウ</t>
    </rPh>
    <rPh sb="43" eb="45">
      <t>イドウ</t>
    </rPh>
    <phoneticPr fontId="2"/>
  </si>
  <si>
    <t>IF THEN</t>
    <phoneticPr fontId="2"/>
  </si>
  <si>
    <t>FOR TO STEP</t>
    <phoneticPr fontId="2"/>
  </si>
  <si>
    <t>FOR～NEXTの間を指定回数文ループします。</t>
    <rPh sb="9" eb="10">
      <t>アイダ</t>
    </rPh>
    <rPh sb="11" eb="13">
      <t>シテイ</t>
    </rPh>
    <rPh sb="13" eb="15">
      <t>カイスウ</t>
    </rPh>
    <rPh sb="15" eb="16">
      <t>ブン</t>
    </rPh>
    <phoneticPr fontId="2"/>
  </si>
  <si>
    <t>乱数を発生させます。</t>
    <rPh sb="0" eb="2">
      <t>ランスウ</t>
    </rPh>
    <rPh sb="3" eb="5">
      <t>ハッセイ</t>
    </rPh>
    <phoneticPr fontId="2"/>
  </si>
  <si>
    <t>SIN値を返します</t>
    <rPh sb="3" eb="4">
      <t>チ</t>
    </rPh>
    <rPh sb="5" eb="6">
      <t>カエ</t>
    </rPh>
    <phoneticPr fontId="2"/>
  </si>
  <si>
    <t>COS値を返します</t>
    <rPh sb="3" eb="4">
      <t>チ</t>
    </rPh>
    <rPh sb="5" eb="6">
      <t>カエ</t>
    </rPh>
    <phoneticPr fontId="2"/>
  </si>
  <si>
    <t>ATAN値を返します</t>
    <rPh sb="4" eb="5">
      <t>チ</t>
    </rPh>
    <rPh sb="6" eb="7">
      <t>カエ</t>
    </rPh>
    <phoneticPr fontId="2"/>
  </si>
  <si>
    <t>×</t>
    <phoneticPr fontId="2"/>
  </si>
  <si>
    <t>TAN値を返します</t>
    <rPh sb="3" eb="4">
      <t>チ</t>
    </rPh>
    <rPh sb="5" eb="6">
      <t>カエ</t>
    </rPh>
    <phoneticPr fontId="2"/>
  </si>
  <si>
    <t>指定した文字列を指定した位置から指定文字数取り出します。</t>
    <rPh sb="0" eb="2">
      <t>シテイ</t>
    </rPh>
    <rPh sb="4" eb="7">
      <t>モジレツ</t>
    </rPh>
    <rPh sb="8" eb="10">
      <t>シテイ</t>
    </rPh>
    <rPh sb="12" eb="14">
      <t>イチ</t>
    </rPh>
    <rPh sb="16" eb="18">
      <t>シテイ</t>
    </rPh>
    <rPh sb="18" eb="21">
      <t>モジスウ</t>
    </rPh>
    <rPh sb="21" eb="22">
      <t>ト</t>
    </rPh>
    <rPh sb="23" eb="24">
      <t>ダ</t>
    </rPh>
    <phoneticPr fontId="2"/>
  </si>
  <si>
    <t>プログラムを実行します。</t>
    <rPh sb="6" eb="8">
      <t>ジッコウ</t>
    </rPh>
    <phoneticPr fontId="2"/>
  </si>
  <si>
    <t>プログラムリストを表示します。</t>
    <rPh sb="9" eb="11">
      <t>ヒョウジ</t>
    </rPh>
    <phoneticPr fontId="2"/>
  </si>
  <si>
    <t>現在カレントのメモリバンクのプログラムを消去します。</t>
    <rPh sb="0" eb="2">
      <t>ゲンザイ</t>
    </rPh>
    <rPh sb="20" eb="22">
      <t>ショウキョ</t>
    </rPh>
    <phoneticPr fontId="2"/>
  </si>
  <si>
    <t>プログラムを終了します。</t>
    <rPh sb="6" eb="8">
      <t>シュウリョウ</t>
    </rPh>
    <phoneticPr fontId="2"/>
  </si>
  <si>
    <t>現在のカレントのメモリバンクを表示させたり、作業対象メモリバンクの切り替えを行います。</t>
    <rPh sb="0" eb="2">
      <t>ゲンザイ</t>
    </rPh>
    <rPh sb="15" eb="17">
      <t>ヒョウジ</t>
    </rPh>
    <rPh sb="22" eb="24">
      <t>サギョウ</t>
    </rPh>
    <rPh sb="24" eb="26">
      <t>タイショウ</t>
    </rPh>
    <rPh sb="33" eb="34">
      <t>キ</t>
    </rPh>
    <rPh sb="35" eb="36">
      <t>カ</t>
    </rPh>
    <rPh sb="38" eb="39">
      <t>オコナ</t>
    </rPh>
    <phoneticPr fontId="2"/>
  </si>
  <si>
    <t>現在のカレントの空きメモリサイズを表示します。</t>
    <rPh sb="0" eb="2">
      <t>ゲンザイ</t>
    </rPh>
    <rPh sb="8" eb="9">
      <t>ア</t>
    </rPh>
    <rPh sb="17" eb="19">
      <t>ヒョウジ</t>
    </rPh>
    <phoneticPr fontId="2"/>
  </si>
  <si>
    <t>画面表示サイズを変更します。</t>
    <rPh sb="0" eb="2">
      <t>ガメン</t>
    </rPh>
    <rPh sb="2" eb="4">
      <t>ヒョウジ</t>
    </rPh>
    <rPh sb="8" eb="10">
      <t>ヘンコウ</t>
    </rPh>
    <phoneticPr fontId="2"/>
  </si>
  <si>
    <t>文字列を数値化します。</t>
    <rPh sb="0" eb="3">
      <t>モジレツ</t>
    </rPh>
    <rPh sb="4" eb="7">
      <t>スウチカ</t>
    </rPh>
    <phoneticPr fontId="2"/>
  </si>
  <si>
    <t>数値を文字化します。</t>
    <rPh sb="0" eb="2">
      <t>スウチ</t>
    </rPh>
    <rPh sb="3" eb="6">
      <t>モジカ</t>
    </rPh>
    <phoneticPr fontId="2"/>
  </si>
  <si>
    <t>画面に表示します（正しくは、VRAMに情報を書き込んだ後、VRAM情報を描画します。）</t>
    <rPh sb="0" eb="2">
      <t>ガメン</t>
    </rPh>
    <rPh sb="3" eb="5">
      <t>ヒョウジ</t>
    </rPh>
    <rPh sb="9" eb="10">
      <t>タダ</t>
    </rPh>
    <rPh sb="19" eb="21">
      <t>ジョウホウ</t>
    </rPh>
    <rPh sb="22" eb="23">
      <t>カ</t>
    </rPh>
    <rPh sb="24" eb="25">
      <t>コ</t>
    </rPh>
    <rPh sb="27" eb="28">
      <t>アト</t>
    </rPh>
    <rPh sb="33" eb="35">
      <t>ジョウホウ</t>
    </rPh>
    <rPh sb="36" eb="38">
      <t>ビョウガ</t>
    </rPh>
    <phoneticPr fontId="2"/>
  </si>
  <si>
    <t>任意の位置文字のASCIIキャラクタコードを取得します。</t>
    <rPh sb="0" eb="2">
      <t>ニンイ</t>
    </rPh>
    <rPh sb="3" eb="5">
      <t>イチ</t>
    </rPh>
    <rPh sb="5" eb="7">
      <t>モジ</t>
    </rPh>
    <rPh sb="22" eb="24">
      <t>シュトク</t>
    </rPh>
    <phoneticPr fontId="2"/>
  </si>
  <si>
    <t>ASCIIキャラクタを1文字取得します。</t>
    <rPh sb="12" eb="14">
      <t>モジ</t>
    </rPh>
    <rPh sb="14" eb="16">
      <t>シュトク</t>
    </rPh>
    <phoneticPr fontId="2"/>
  </si>
  <si>
    <t>数値の絶対値を取得します</t>
    <rPh sb="0" eb="2">
      <t>スウチ</t>
    </rPh>
    <rPh sb="3" eb="6">
      <t>ゼッタイチ</t>
    </rPh>
    <rPh sb="7" eb="9">
      <t>シュトク</t>
    </rPh>
    <phoneticPr fontId="2"/>
  </si>
  <si>
    <t>任意のASCIIキャラ1文字のPCG(プログラマブル・キャラクタ・ジェネレータ）のキャラパターン変更を行います。</t>
    <rPh sb="0" eb="2">
      <t>ニンイ</t>
    </rPh>
    <rPh sb="12" eb="14">
      <t>モジ</t>
    </rPh>
    <rPh sb="48" eb="50">
      <t>ヘンコウ</t>
    </rPh>
    <rPh sb="51" eb="52">
      <t>オコナ</t>
    </rPh>
    <phoneticPr fontId="2"/>
  </si>
  <si>
    <t>任意のASCIIキャラ1文字のPCGに連動した濃淡変更を行います。</t>
    <rPh sb="0" eb="2">
      <t>ニンイ</t>
    </rPh>
    <rPh sb="12" eb="14">
      <t>モジ</t>
    </rPh>
    <rPh sb="19" eb="21">
      <t>レンドウ</t>
    </rPh>
    <rPh sb="23" eb="25">
      <t>ノウタン</t>
    </rPh>
    <rPh sb="25" eb="27">
      <t>ヘンコウ</t>
    </rPh>
    <rPh sb="28" eb="29">
      <t>オコナ</t>
    </rPh>
    <phoneticPr fontId="2"/>
  </si>
  <si>
    <t>任意のASCIIキャラ1文字のPCGキャラパターンを取得します。</t>
    <rPh sb="0" eb="2">
      <t>ニンイ</t>
    </rPh>
    <rPh sb="12" eb="14">
      <t>モジ</t>
    </rPh>
    <rPh sb="26" eb="28">
      <t>シュトク</t>
    </rPh>
    <phoneticPr fontId="2"/>
  </si>
  <si>
    <t>任意のASCIIキャラ1文字の濃淡情報を取得します。</t>
    <rPh sb="0" eb="2">
      <t>ニンイ</t>
    </rPh>
    <rPh sb="12" eb="14">
      <t>モジ</t>
    </rPh>
    <rPh sb="15" eb="17">
      <t>ノウタン</t>
    </rPh>
    <rPh sb="17" eb="19">
      <t>ジョウホウ</t>
    </rPh>
    <rPh sb="20" eb="22">
      <t>シュトク</t>
    </rPh>
    <phoneticPr fontId="2"/>
  </si>
  <si>
    <t>PCG全体のキャラパターンを初期化します。</t>
    <rPh sb="3" eb="5">
      <t>ゼンタイ</t>
    </rPh>
    <rPh sb="14" eb="17">
      <t>ショキカ</t>
    </rPh>
    <phoneticPr fontId="2"/>
  </si>
  <si>
    <t>PCG全体の濃淡情報を初期化します。</t>
    <rPh sb="3" eb="5">
      <t>ゼンタイ</t>
    </rPh>
    <rPh sb="6" eb="8">
      <t>ノウタン</t>
    </rPh>
    <rPh sb="8" eb="10">
      <t>ジョウホウ</t>
    </rPh>
    <rPh sb="11" eb="14">
      <t>ショキカ</t>
    </rPh>
    <phoneticPr fontId="2"/>
  </si>
  <si>
    <t>16進数→10進数変換を行います</t>
    <rPh sb="2" eb="4">
      <t>シンスウ</t>
    </rPh>
    <rPh sb="7" eb="9">
      <t>シンスウ</t>
    </rPh>
    <rPh sb="9" eb="11">
      <t>ヘンカン</t>
    </rPh>
    <rPh sb="12" eb="13">
      <t>オコナ</t>
    </rPh>
    <phoneticPr fontId="2"/>
  </si>
  <si>
    <t>10進数→16進数変換を行います</t>
    <rPh sb="2" eb="4">
      <t>シンスウ</t>
    </rPh>
    <rPh sb="7" eb="9">
      <t>シンスウ</t>
    </rPh>
    <rPh sb="9" eb="11">
      <t>ヘンカン</t>
    </rPh>
    <rPh sb="12" eb="13">
      <t>オコナ</t>
    </rPh>
    <phoneticPr fontId="2"/>
  </si>
  <si>
    <t>文字列の長さを取得します</t>
    <rPh sb="0" eb="3">
      <t>モジレツ</t>
    </rPh>
    <rPh sb="4" eb="5">
      <t>ナガ</t>
    </rPh>
    <rPh sb="7" eb="9">
      <t>シュトク</t>
    </rPh>
    <phoneticPr fontId="2"/>
  </si>
  <si>
    <t>任意のWebからプログラムをロードします。</t>
    <rPh sb="0" eb="2">
      <t>ニンイ</t>
    </rPh>
    <phoneticPr fontId="2"/>
  </si>
  <si>
    <t>各種変数の初期化を行います。</t>
    <rPh sb="0" eb="2">
      <t>カクシュ</t>
    </rPh>
    <rPh sb="2" eb="4">
      <t>ヘンスウ</t>
    </rPh>
    <rPh sb="5" eb="8">
      <t>ショキカ</t>
    </rPh>
    <rPh sb="9" eb="10">
      <t>オコナ</t>
    </rPh>
    <phoneticPr fontId="2"/>
  </si>
  <si>
    <t>任意の文字列から任意の文字列を検索します。</t>
    <rPh sb="0" eb="2">
      <t>ニンイ</t>
    </rPh>
    <rPh sb="3" eb="6">
      <t>モジレツ</t>
    </rPh>
    <rPh sb="8" eb="10">
      <t>ニンイ</t>
    </rPh>
    <rPh sb="11" eb="14">
      <t>モジレツ</t>
    </rPh>
    <rPh sb="15" eb="17">
      <t>ケンサク</t>
    </rPh>
    <phoneticPr fontId="2"/>
  </si>
  <si>
    <t>未実装</t>
    <rPh sb="0" eb="3">
      <t>ミジッソウ</t>
    </rPh>
    <phoneticPr fontId="2"/>
  </si>
  <si>
    <t>×</t>
    <phoneticPr fontId="2"/>
  </si>
  <si>
    <t>NEW</t>
    <phoneticPr fontId="2"/>
  </si>
  <si>
    <t>END</t>
    <phoneticPr fontId="2"/>
  </si>
  <si>
    <t>○</t>
    <phoneticPr fontId="2"/>
  </si>
  <si>
    <t>VARSAVE</t>
    <phoneticPr fontId="2"/>
  </si>
  <si>
    <t>GCURSOR</t>
    <phoneticPr fontId="2"/>
  </si>
  <si>
    <t>GPRINT</t>
    <phoneticPr fontId="2"/>
  </si>
  <si>
    <t>×</t>
    <phoneticPr fontId="2"/>
  </si>
  <si>
    <t>×</t>
    <phoneticPr fontId="2"/>
  </si>
  <si>
    <t>文法＆サンプル</t>
    <rPh sb="0" eb="2">
      <t>ブンポウ</t>
    </rPh>
    <phoneticPr fontId="2"/>
  </si>
  <si>
    <t>VDRAW
UMIPI BASICでは画面描画が遅いのでVPRINTを使ってVRAMに情報を書いた後、本コマンドで一気に描画させたほうがスピードを稼げます。
またテクニックとして、VPRINTでVRAMに書き込んで本コマンドを実行させた時だけ画面の再描画が行われるため、画面のちらつきを抑える効果も持たせることができます。
10 CLS
20 LOCATE 10,2:VPRINT "Hello UMIPI BASIC World!"
30 GOTO 30
上記プログラムを実行しても画面に何も表示されません。
10 CLS
20 LOCATE 10,2:VPRINT "Hello UMIPI BASIC World!"
30 VDRAW
40 GOTO 40
これで初めて画面に描画されるプログラムとなります。</t>
    <rPh sb="19" eb="21">
      <t>ガメン</t>
    </rPh>
    <rPh sb="21" eb="23">
      <t>ビョウガ</t>
    </rPh>
    <rPh sb="24" eb="25">
      <t>オソ</t>
    </rPh>
    <rPh sb="35" eb="36">
      <t>ツカ</t>
    </rPh>
    <rPh sb="43" eb="45">
      <t>ジョウホウ</t>
    </rPh>
    <rPh sb="46" eb="47">
      <t>カ</t>
    </rPh>
    <rPh sb="49" eb="50">
      <t>アト</t>
    </rPh>
    <rPh sb="51" eb="52">
      <t>ホン</t>
    </rPh>
    <rPh sb="57" eb="59">
      <t>イッキ</t>
    </rPh>
    <rPh sb="60" eb="62">
      <t>ビョウガ</t>
    </rPh>
    <rPh sb="73" eb="74">
      <t>カセ</t>
    </rPh>
    <rPh sb="102" eb="103">
      <t>カ</t>
    </rPh>
    <rPh sb="104" eb="105">
      <t>コ</t>
    </rPh>
    <rPh sb="107" eb="108">
      <t>ホン</t>
    </rPh>
    <rPh sb="113" eb="115">
      <t>ジッコウ</t>
    </rPh>
    <rPh sb="118" eb="119">
      <t>トキ</t>
    </rPh>
    <rPh sb="121" eb="123">
      <t>ガメン</t>
    </rPh>
    <rPh sb="124" eb="127">
      <t>サイビョウガ</t>
    </rPh>
    <rPh sb="128" eb="129">
      <t>オコナ</t>
    </rPh>
    <rPh sb="135" eb="137">
      <t>ガメン</t>
    </rPh>
    <rPh sb="143" eb="144">
      <t>オサ</t>
    </rPh>
    <rPh sb="146" eb="148">
      <t>コウカ</t>
    </rPh>
    <rPh sb="149" eb="150">
      <t>モ</t>
    </rPh>
    <rPh sb="230" eb="232">
      <t>ジョウキ</t>
    </rPh>
    <rPh sb="238" eb="240">
      <t>ジッコウ</t>
    </rPh>
    <rPh sb="243" eb="245">
      <t>ガメン</t>
    </rPh>
    <rPh sb="246" eb="247">
      <t>ナニ</t>
    </rPh>
    <rPh sb="248" eb="250">
      <t>ヒョウジ</t>
    </rPh>
    <rPh sb="337" eb="338">
      <t>ハジ</t>
    </rPh>
    <rPh sb="340" eb="342">
      <t>ガメン</t>
    </rPh>
    <rPh sb="343" eb="345">
      <t>ビョウガ</t>
    </rPh>
    <phoneticPr fontId="2"/>
  </si>
  <si>
    <t>VPRINT [出力要素] [;]
本コマンドはVRAMへの書き込みだけ行うため画面描画されません。
描画結果を画面へ出力させるにはVDRAWコマンドを実行する必要があります。
終端に「;」をつけると改行されません
サンプルは「VDRAW」コマンドを確認してください。</t>
    <rPh sb="8" eb="10">
      <t>シュツリョク</t>
    </rPh>
    <rPh sb="10" eb="12">
      <t>ヨウソ</t>
    </rPh>
    <rPh sb="18" eb="19">
      <t>ホン</t>
    </rPh>
    <rPh sb="30" eb="31">
      <t>カ</t>
    </rPh>
    <rPh sb="32" eb="33">
      <t>コ</t>
    </rPh>
    <rPh sb="36" eb="37">
      <t>オコナ</t>
    </rPh>
    <rPh sb="40" eb="42">
      <t>ガメン</t>
    </rPh>
    <rPh sb="42" eb="44">
      <t>ビョウガ</t>
    </rPh>
    <rPh sb="51" eb="53">
      <t>ビョウガ</t>
    </rPh>
    <rPh sb="53" eb="55">
      <t>ケッカ</t>
    </rPh>
    <rPh sb="56" eb="58">
      <t>ガメン</t>
    </rPh>
    <rPh sb="59" eb="61">
      <t>シュツリョク</t>
    </rPh>
    <rPh sb="76" eb="78">
      <t>ジッコウ</t>
    </rPh>
    <rPh sb="80" eb="82">
      <t>ヒツヨウ</t>
    </rPh>
    <rPh sb="89" eb="91">
      <t>シュウタン</t>
    </rPh>
    <rPh sb="100" eb="102">
      <t>カイギョウ</t>
    </rPh>
    <rPh sb="125" eb="127">
      <t>カクニン</t>
    </rPh>
    <phoneticPr fontId="2"/>
  </si>
  <si>
    <t>PRINT [出力要素] [;]
本コマンドは都度画面描画されます。
終端に「;」をつけると改行されません
10 PRINT "ABC";
20 PRINT "DEF"
30 PRINT "GHI"
上記プログラムの実行結果は
ABCDEF
GHI
となります。
10行目のPRINT文には最後に「;」がついていたため改行されず
20行目の「DEF」がそのままおしりにつづけて表示されました。
プログラムではなくコンソールでダイレクト実行する場合、PRINT文を使わないと計算結果など表示されません。
ここはポケコンと大きく異なりMSXなどのパソコンに近い仕様となります。
あえてプログラムモードとRUNモードを分けていません。
1+2*3 [EXE]
これは・・・
行番号「１」の「+2*3」というプログラムが入力されてしまいます。
コンソールで計算させるためには
PRINT 1+2*3　[EXE]
とします。</t>
    <rPh sb="7" eb="9">
      <t>シュツリョク</t>
    </rPh>
    <rPh sb="9" eb="11">
      <t>ヨウソ</t>
    </rPh>
    <rPh sb="17" eb="18">
      <t>ホン</t>
    </rPh>
    <rPh sb="23" eb="25">
      <t>ツド</t>
    </rPh>
    <rPh sb="25" eb="27">
      <t>ガメン</t>
    </rPh>
    <rPh sb="27" eb="29">
      <t>ビョウガ</t>
    </rPh>
    <rPh sb="35" eb="37">
      <t>シュウタン</t>
    </rPh>
    <rPh sb="46" eb="48">
      <t>カイギョウ</t>
    </rPh>
    <rPh sb="102" eb="104">
      <t>ジョウキ</t>
    </rPh>
    <rPh sb="110" eb="112">
      <t>ジッコウ</t>
    </rPh>
    <rPh sb="112" eb="114">
      <t>ケッカ</t>
    </rPh>
    <rPh sb="138" eb="140">
      <t>ギョウメ</t>
    </rPh>
    <rPh sb="146" eb="147">
      <t>ブン</t>
    </rPh>
    <rPh sb="149" eb="151">
      <t>サイゴ</t>
    </rPh>
    <rPh sb="163" eb="165">
      <t>カイギョウ</t>
    </rPh>
    <rPh sb="171" eb="173">
      <t>ギョウメ</t>
    </rPh>
    <rPh sb="192" eb="194">
      <t>ヒョウジ</t>
    </rPh>
    <rPh sb="222" eb="224">
      <t>ジッコウ</t>
    </rPh>
    <rPh sb="226" eb="228">
      <t>バアイ</t>
    </rPh>
    <rPh sb="234" eb="235">
      <t>ブン</t>
    </rPh>
    <rPh sb="236" eb="237">
      <t>ツカ</t>
    </rPh>
    <rPh sb="241" eb="243">
      <t>ケイサン</t>
    </rPh>
    <rPh sb="243" eb="245">
      <t>ケッカ</t>
    </rPh>
    <rPh sb="247" eb="249">
      <t>ヒョウジ</t>
    </rPh>
    <rPh sb="264" eb="265">
      <t>オオ</t>
    </rPh>
    <rPh sb="267" eb="268">
      <t>コト</t>
    </rPh>
    <rPh sb="281" eb="282">
      <t>チカ</t>
    </rPh>
    <rPh sb="283" eb="285">
      <t>シヨウ</t>
    </rPh>
    <rPh sb="311" eb="312">
      <t>ワ</t>
    </rPh>
    <rPh sb="340" eb="343">
      <t>ギョウバンゴウ</t>
    </rPh>
    <rPh sb="362" eb="364">
      <t>ニュウリョク</t>
    </rPh>
    <rPh sb="380" eb="382">
      <t>ケイサン</t>
    </rPh>
    <phoneticPr fontId="2"/>
  </si>
  <si>
    <t>LOCATE [x座標],[y座標]
カーソルをｘ座標,y座標に移動します。結果その後のVPRINT/PRINT文の位置を決定することができます。
サンプルはVDRAWコマンドのものを参照してください。</t>
    <rPh sb="9" eb="11">
      <t>ザヒョウ</t>
    </rPh>
    <rPh sb="15" eb="17">
      <t>ザヒョウ</t>
    </rPh>
    <rPh sb="25" eb="27">
      <t>ザヒョウ</t>
    </rPh>
    <rPh sb="29" eb="31">
      <t>ザヒョウ</t>
    </rPh>
    <rPh sb="32" eb="34">
      <t>イドウ</t>
    </rPh>
    <rPh sb="38" eb="40">
      <t>ケッカ</t>
    </rPh>
    <rPh sb="42" eb="43">
      <t>ゴ</t>
    </rPh>
    <rPh sb="56" eb="57">
      <t>ブン</t>
    </rPh>
    <rPh sb="58" eb="60">
      <t>イチ</t>
    </rPh>
    <rPh sb="61" eb="63">
      <t>ケッテイ</t>
    </rPh>
    <rPh sb="93" eb="95">
      <t>サンショウ</t>
    </rPh>
    <phoneticPr fontId="2"/>
  </si>
  <si>
    <t>INKEY$
入力待ちならずに1文字の入力を受け付けます。
ただし、、、
現バージョン（Ver.0.3）では本コマンドで入力に仕えるキーが制限されます。
カーソルキーとその右わきにあるとってつけたような「A」「B」「X」「Y」ボタンです。※文字の「A」や「X」キーではなくゲームキーのイメージのボタンです。
キーボードのキーの入力は検知できません。
判断文字列
カーソル左：&lt;KeyL&gt;
カーソル上：&lt;KeyU&gt;
カーソル右：&lt;KeyR&gt;
カーソル下：&lt;KeyD&gt;
ゲーム用Aボタン：&lt;KeyA&gt;
ゲーム用Bボタン：&lt;KeyB&gt;
ゲーム用Xボタン：&lt;KeyX&gt;
ゲーム用Yボタン：&lt;KeyY&gt;
10 CLS:WIDTH 40
20 X=0
30 K$=INKEY$
40 LOCATE X,2:VPRINT " ";
50 IF K$="&lt;KeyR&gt;" THEN X=X+1:IF X &gt;38 THEN X=38
60 IF K$="&lt;KeyL&gt;" THEN X=X-1:IF X&lt;0 THEN X=0
70 LOCATE X,2:VPRINT "A";
80 VDRAW
90 GOTO 30
上記サンプルでは「A」がカーソルキー左右で画面上を動かすことができます。
VPRINTとVDRAWによるちらつき防止のテクニックも入っていたりします。</t>
    <rPh sb="7" eb="9">
      <t>ニュウリョク</t>
    </rPh>
    <rPh sb="9" eb="10">
      <t>マ</t>
    </rPh>
    <rPh sb="16" eb="18">
      <t>モジ</t>
    </rPh>
    <rPh sb="19" eb="21">
      <t>ニュウリョク</t>
    </rPh>
    <rPh sb="22" eb="23">
      <t>ウ</t>
    </rPh>
    <rPh sb="24" eb="25">
      <t>ツ</t>
    </rPh>
    <rPh sb="37" eb="38">
      <t>ゲン</t>
    </rPh>
    <rPh sb="54" eb="55">
      <t>ホン</t>
    </rPh>
    <rPh sb="60" eb="62">
      <t>ニュウリョク</t>
    </rPh>
    <rPh sb="63" eb="64">
      <t>ツカ</t>
    </rPh>
    <rPh sb="69" eb="71">
      <t>セイゲン</t>
    </rPh>
    <rPh sb="86" eb="87">
      <t>ミギ</t>
    </rPh>
    <rPh sb="120" eb="122">
      <t>モジ</t>
    </rPh>
    <rPh sb="163" eb="165">
      <t>ニュウリョク</t>
    </rPh>
    <rPh sb="166" eb="168">
      <t>ケンチ</t>
    </rPh>
    <rPh sb="176" eb="178">
      <t>ハンダン</t>
    </rPh>
    <rPh sb="178" eb="181">
      <t>モジレツ</t>
    </rPh>
    <rPh sb="186" eb="187">
      <t>ヒダリ</t>
    </rPh>
    <rPh sb="199" eb="200">
      <t>ウエ</t>
    </rPh>
    <rPh sb="212" eb="213">
      <t>ミギ</t>
    </rPh>
    <rPh sb="225" eb="226">
      <t>シタ</t>
    </rPh>
    <rPh sb="237" eb="238">
      <t>ヨウ</t>
    </rPh>
    <rPh sb="253" eb="254">
      <t>ヨウ</t>
    </rPh>
    <rPh sb="269" eb="270">
      <t>ヨウ</t>
    </rPh>
    <rPh sb="285" eb="286">
      <t>ヨウ</t>
    </rPh>
    <rPh sb="501" eb="503">
      <t>ジョウキ</t>
    </rPh>
    <rPh sb="519" eb="521">
      <t>サユウ</t>
    </rPh>
    <rPh sb="522" eb="525">
      <t>ガメンジョウ</t>
    </rPh>
    <rPh sb="526" eb="527">
      <t>ウゴ</t>
    </rPh>
    <rPh sb="557" eb="559">
      <t>ボウシ</t>
    </rPh>
    <rPh sb="566" eb="567">
      <t>ハイ</t>
    </rPh>
    <phoneticPr fontId="2"/>
  </si>
  <si>
    <t xml:space="preserve">GOTO [行番号]もしくは GOTO #[メモリバンク番号]
メモリバンク間の移動がわかりにくいかと思うのでサンプルです。
MEMBANK 2 [EXE]
としてメモリーバンク２に切り替えます。
下記プログラムを入力します。
10 PRINT "BANK2"
20 END
MEMBANK 1 [EXE]
としてメモリーバンク１に切り替えます。
下記プログラムを入力します。
10 PRINT "BANK1"
20 GOTO #2
RUNで実行します。
BANK1
BANK2
と表示されると思います。バンク間を移動してプログラムが実行できることが確認できます。
</t>
    <rPh sb="6" eb="9">
      <t>ギョウバンゴウ</t>
    </rPh>
    <rPh sb="28" eb="30">
      <t>バンゴウ</t>
    </rPh>
    <rPh sb="39" eb="40">
      <t>カン</t>
    </rPh>
    <rPh sb="41" eb="43">
      <t>イドウ</t>
    </rPh>
    <rPh sb="52" eb="53">
      <t>オモ</t>
    </rPh>
    <rPh sb="92" eb="93">
      <t>キ</t>
    </rPh>
    <rPh sb="94" eb="95">
      <t>カ</t>
    </rPh>
    <rPh sb="100" eb="102">
      <t>カキ</t>
    </rPh>
    <rPh sb="108" eb="110">
      <t>ニュウリョク</t>
    </rPh>
    <rPh sb="168" eb="169">
      <t>キ</t>
    </rPh>
    <rPh sb="170" eb="171">
      <t>カ</t>
    </rPh>
    <rPh sb="176" eb="178">
      <t>カキ</t>
    </rPh>
    <rPh sb="184" eb="186">
      <t>ニュウリョク</t>
    </rPh>
    <rPh sb="224" eb="226">
      <t>ジッコウ</t>
    </rPh>
    <rPh sb="245" eb="247">
      <t>ヒョウジ</t>
    </rPh>
    <rPh sb="251" eb="252">
      <t>オモ</t>
    </rPh>
    <rPh sb="259" eb="260">
      <t>カン</t>
    </rPh>
    <rPh sb="261" eb="263">
      <t>イドウ</t>
    </rPh>
    <rPh sb="271" eb="273">
      <t>ジッコウ</t>
    </rPh>
    <rPh sb="279" eb="281">
      <t>カクニン</t>
    </rPh>
    <phoneticPr fontId="2"/>
  </si>
  <si>
    <t xml:space="preserve">GOSUB [行番号]もしくは GOSUB #[メモリバンク番号]
メモリバンク間の移動がわかりにくいかと思うのでサンプルです。
MEMBANK 2 [EXE]
としてメモリーバンク２に切り替えます。
下記プログラムを入力します。
10 PRINT "BANK2"
20 RETURN
MEMBANK 1 [EXE]
としてメモリーバンク１に切り替えます。
下記プログラムを入力します。
10 PRINT "BANK1"
20 GOSUB #2
30 PRINT "BANK1 RETURN!"
RUNで実行します。
BANK1
BANK2
BANK1 RETURN!
と表示されると思います。バンク間を移動してプログラムが実行でき、
またバンク間をまたいでGOSUB～RETURNが実行できることが確認できます。
</t>
    <rPh sb="7" eb="10">
      <t>ギョウバンゴウ</t>
    </rPh>
    <rPh sb="30" eb="32">
      <t>バンゴウ</t>
    </rPh>
    <rPh sb="327" eb="328">
      <t>カン</t>
    </rPh>
    <rPh sb="346" eb="348">
      <t>ジッコウ</t>
    </rPh>
    <rPh sb="354" eb="356">
      <t>カクニン</t>
    </rPh>
    <phoneticPr fontId="2"/>
  </si>
  <si>
    <t>RETURN
実行サンプルはGOSUBを参考にしてください。</t>
    <rPh sb="7" eb="9">
      <t>ジッコウ</t>
    </rPh>
    <rPh sb="20" eb="22">
      <t>サンコウ</t>
    </rPh>
    <phoneticPr fontId="2"/>
  </si>
  <si>
    <t>IF 条件式 THEN コマンド
条件式の「真」の判定は「-1」かどうかです。
それ以外が「偽」となります。注意してください。
利用できる演算子は
=  等しい
&gt;  より大きい
&gt;= 以上
&lt;　より小さい
&lt;=　以下
&amp; 条件をANDでつなげる
|（パイプ） 条件をORでつなげる
が使用可能です。
10 R=RND#(10)
20 IF R&gt;5 THEN PRINT "R is greater than 5.":GOTO 40
30 PRINT "R is 5 or less ."
40 PRINT "R is "+STR$(R)
Rに０～９までの乱数が代入されその結果が５より大きいと
”R is greater than 5.”、５以下の場合は
”R iis 5 or less.”と表示され
次の行にRの実際の格納された値が表示されます。</t>
    <rPh sb="3" eb="5">
      <t>ジョウケン</t>
    </rPh>
    <rPh sb="5" eb="6">
      <t>シキ</t>
    </rPh>
    <rPh sb="17" eb="19">
      <t>ジョウケン</t>
    </rPh>
    <rPh sb="19" eb="20">
      <t>シキ</t>
    </rPh>
    <rPh sb="22" eb="23">
      <t>シン</t>
    </rPh>
    <rPh sb="25" eb="27">
      <t>ハンテイ</t>
    </rPh>
    <rPh sb="42" eb="44">
      <t>イガイ</t>
    </rPh>
    <rPh sb="46" eb="47">
      <t>ギ</t>
    </rPh>
    <rPh sb="54" eb="56">
      <t>チュウイ</t>
    </rPh>
    <rPh sb="64" eb="66">
      <t>リヨウ</t>
    </rPh>
    <rPh sb="69" eb="71">
      <t>エンザン</t>
    </rPh>
    <rPh sb="71" eb="72">
      <t>シ</t>
    </rPh>
    <rPh sb="77" eb="78">
      <t>ヒト</t>
    </rPh>
    <rPh sb="86" eb="87">
      <t>オオ</t>
    </rPh>
    <rPh sb="93" eb="95">
      <t>イジョウ</t>
    </rPh>
    <rPh sb="100" eb="101">
      <t>チイ</t>
    </rPh>
    <rPh sb="107" eb="109">
      <t>イカ</t>
    </rPh>
    <rPh sb="112" eb="114">
      <t>ジョウケン</t>
    </rPh>
    <rPh sb="131" eb="133">
      <t>ジョウケン</t>
    </rPh>
    <rPh sb="143" eb="145">
      <t>シヨウ</t>
    </rPh>
    <rPh sb="145" eb="147">
      <t>カノウ</t>
    </rPh>
    <rPh sb="280" eb="282">
      <t>ランスウ</t>
    </rPh>
    <rPh sb="283" eb="285">
      <t>ダイニュウ</t>
    </rPh>
    <rPh sb="289" eb="291">
      <t>ケッカ</t>
    </rPh>
    <rPh sb="295" eb="296">
      <t>オオ</t>
    </rPh>
    <rPh sb="324" eb="326">
      <t>イカ</t>
    </rPh>
    <rPh sb="327" eb="329">
      <t>バアイ</t>
    </rPh>
    <rPh sb="350" eb="352">
      <t>ヒョウジ</t>
    </rPh>
    <rPh sb="355" eb="356">
      <t>ツギ</t>
    </rPh>
    <rPh sb="357" eb="358">
      <t>ギョウ</t>
    </rPh>
    <rPh sb="361" eb="363">
      <t>ジッサイ</t>
    </rPh>
    <rPh sb="364" eb="366">
      <t>カクノウ</t>
    </rPh>
    <rPh sb="369" eb="370">
      <t>アタイ</t>
    </rPh>
    <rPh sb="371" eb="373">
      <t>ヒョウジ</t>
    </rPh>
    <phoneticPr fontId="2"/>
  </si>
  <si>
    <t xml:space="preserve">FOR 制御用変数=初期値 TO 終値 [STEP 刻み幅]
10 A=0
20 FOR I=1 TO 100
30 A=A+I
40 NEXT
50 PRINT A
１から１００までの合計を表示します。
変数Iに１から１００まで１づつ増減し２０～４０行を繰り返します。
その際、ループ用変数Iの値を変数Aに足すことで
１から１００までの値を合計する処理を行っています。
</t>
    <rPh sb="4" eb="6">
      <t>セイギョ</t>
    </rPh>
    <rPh sb="6" eb="7">
      <t>ヨウ</t>
    </rPh>
    <rPh sb="7" eb="9">
      <t>ヘンスウ</t>
    </rPh>
    <rPh sb="10" eb="13">
      <t>ショキチ</t>
    </rPh>
    <rPh sb="17" eb="18">
      <t>オワリ</t>
    </rPh>
    <rPh sb="18" eb="19">
      <t>チ</t>
    </rPh>
    <rPh sb="26" eb="27">
      <t>キザ</t>
    </rPh>
    <rPh sb="28" eb="29">
      <t>ハバ</t>
    </rPh>
    <rPh sb="95" eb="97">
      <t>ゴウケイ</t>
    </rPh>
    <rPh sb="98" eb="100">
      <t>ヒョウジ</t>
    </rPh>
    <rPh sb="105" eb="107">
      <t>ヘンスウ</t>
    </rPh>
    <rPh sb="120" eb="122">
      <t>ゾウゲン</t>
    </rPh>
    <rPh sb="128" eb="129">
      <t>ギョウ</t>
    </rPh>
    <rPh sb="130" eb="131">
      <t>ク</t>
    </rPh>
    <rPh sb="132" eb="133">
      <t>カエ</t>
    </rPh>
    <rPh sb="140" eb="141">
      <t>サイ</t>
    </rPh>
    <rPh sb="145" eb="146">
      <t>ヨウ</t>
    </rPh>
    <rPh sb="146" eb="148">
      <t>ヘンスウ</t>
    </rPh>
    <rPh sb="150" eb="151">
      <t>アタイ</t>
    </rPh>
    <rPh sb="152" eb="154">
      <t>ヘンスウ</t>
    </rPh>
    <rPh sb="156" eb="157">
      <t>タ</t>
    </rPh>
    <rPh sb="171" eb="172">
      <t>アタイ</t>
    </rPh>
    <rPh sb="173" eb="175">
      <t>ゴウケイ</t>
    </rPh>
    <rPh sb="177" eb="179">
      <t>ショリ</t>
    </rPh>
    <rPh sb="180" eb="181">
      <t>オコナ</t>
    </rPh>
    <phoneticPr fontId="2"/>
  </si>
  <si>
    <t>NEXT
他のBASICではNEXTの後にFOR文で指定した制御用変数を記述する場合もありますがUMIPI BASICでは指定しません。
サンプルはFOR TO STEPの項目を参照してください。</t>
    <rPh sb="6" eb="7">
      <t>タ</t>
    </rPh>
    <rPh sb="20" eb="21">
      <t>アト</t>
    </rPh>
    <rPh sb="25" eb="26">
      <t>ブン</t>
    </rPh>
    <rPh sb="27" eb="29">
      <t>シテイ</t>
    </rPh>
    <rPh sb="31" eb="34">
      <t>セイギョヨウ</t>
    </rPh>
    <rPh sb="34" eb="36">
      <t>ヘンスウ</t>
    </rPh>
    <rPh sb="37" eb="39">
      <t>キジュツ</t>
    </rPh>
    <rPh sb="41" eb="43">
      <t>バアイ</t>
    </rPh>
    <rPh sb="62" eb="64">
      <t>シテイ</t>
    </rPh>
    <rPh sb="88" eb="90">
      <t>コウモク</t>
    </rPh>
    <rPh sb="91" eb="93">
      <t>サンショウ</t>
    </rPh>
    <phoneticPr fontId="2"/>
  </si>
  <si>
    <t>RND#（最大値）
０から（最大値-1）の範囲の乱数が出力されます。
サンプルはIF THENを参照してください。</t>
    <rPh sb="5" eb="8">
      <t>サイダイチ</t>
    </rPh>
    <rPh sb="14" eb="17">
      <t>サイダイチ</t>
    </rPh>
    <rPh sb="21" eb="23">
      <t>ハンイ</t>
    </rPh>
    <rPh sb="24" eb="26">
      <t>ランスウ</t>
    </rPh>
    <rPh sb="27" eb="29">
      <t>シュツリョク</t>
    </rPh>
    <rPh sb="49" eb="51">
      <t>サンショウ</t>
    </rPh>
    <phoneticPr fontId="2"/>
  </si>
  <si>
    <t>MID$（任意の文字列もしくは文字変数,取り出し位置,取り出し個数)
取り出し位置は０からです。マイナス値を入れると終端からの取り出し位置となります。
10 A$="ABCDEFGHIJKLMN"
20 B$=MID$(A$,3,4)
30 PRINT B$
A$に”ABCDEFGHIJKLMN”の文字列が代入され
MID$によって０から始まって３番目の文字（つまりは４つめの文字”D”から）から４つ文字列を取得するので
DEFG
と表示されることになります。</t>
    <rPh sb="5" eb="7">
      <t>ニンイ</t>
    </rPh>
    <rPh sb="8" eb="11">
      <t>モジレツ</t>
    </rPh>
    <rPh sb="15" eb="17">
      <t>モジ</t>
    </rPh>
    <rPh sb="17" eb="19">
      <t>ヘンスウ</t>
    </rPh>
    <rPh sb="20" eb="21">
      <t>ト</t>
    </rPh>
    <rPh sb="22" eb="23">
      <t>ダ</t>
    </rPh>
    <rPh sb="24" eb="26">
      <t>イチ</t>
    </rPh>
    <rPh sb="27" eb="28">
      <t>ト</t>
    </rPh>
    <rPh sb="29" eb="30">
      <t>ダ</t>
    </rPh>
    <rPh sb="31" eb="33">
      <t>コスウ</t>
    </rPh>
    <rPh sb="35" eb="36">
      <t>ト</t>
    </rPh>
    <rPh sb="37" eb="38">
      <t>ダ</t>
    </rPh>
    <rPh sb="39" eb="41">
      <t>イチ</t>
    </rPh>
    <rPh sb="52" eb="53">
      <t>チ</t>
    </rPh>
    <rPh sb="54" eb="55">
      <t>イ</t>
    </rPh>
    <rPh sb="58" eb="60">
      <t>シュウタン</t>
    </rPh>
    <rPh sb="63" eb="64">
      <t>ト</t>
    </rPh>
    <rPh sb="65" eb="66">
      <t>ダ</t>
    </rPh>
    <rPh sb="67" eb="69">
      <t>イチ</t>
    </rPh>
    <rPh sb="152" eb="155">
      <t>モジレツ</t>
    </rPh>
    <rPh sb="156" eb="158">
      <t>ダイニュウ</t>
    </rPh>
    <rPh sb="172" eb="173">
      <t>ハジ</t>
    </rPh>
    <rPh sb="177" eb="179">
      <t>バンメ</t>
    </rPh>
    <rPh sb="203" eb="206">
      <t>モジレツ</t>
    </rPh>
    <rPh sb="207" eb="209">
      <t>シュトク</t>
    </rPh>
    <rPh sb="220" eb="222">
      <t>ヒョウジ</t>
    </rPh>
    <phoneticPr fontId="2"/>
  </si>
  <si>
    <t>RUN
現バージョンでは行番号指定での実行はできません。</t>
    <rPh sb="5" eb="6">
      <t>ゲン</t>
    </rPh>
    <rPh sb="13" eb="16">
      <t>ギョウバンゴウ</t>
    </rPh>
    <rPh sb="16" eb="18">
      <t>シテイ</t>
    </rPh>
    <rPh sb="20" eb="22">
      <t>ジッコウ</t>
    </rPh>
    <phoneticPr fontId="2"/>
  </si>
  <si>
    <t>LIST [表示開始行番号][,[表示終了行番号]]
LIST ：すべてのリスト表示
LIST 100 :行番号が100の行のみ表示
LIST ,100:最初の行から行番号が100の行まで表示
LIST 50,100:行番号が50の行から行番号が100の行まで表示
LIST 50, :行番号が50の行から最後の行まで表示</t>
    <rPh sb="6" eb="8">
      <t>ヒョウジ</t>
    </rPh>
    <rPh sb="8" eb="10">
      <t>カイシ</t>
    </rPh>
    <rPh sb="10" eb="13">
      <t>ギョウバンゴウ</t>
    </rPh>
    <rPh sb="17" eb="19">
      <t>ヒョウジ</t>
    </rPh>
    <rPh sb="19" eb="21">
      <t>シュウリョウ</t>
    </rPh>
    <rPh sb="21" eb="24">
      <t>ギョウバンゴウ</t>
    </rPh>
    <rPh sb="41" eb="43">
      <t>ヒョウジ</t>
    </rPh>
    <rPh sb="54" eb="57">
      <t>ギョウバンゴウ</t>
    </rPh>
    <rPh sb="62" eb="63">
      <t>ギョウ</t>
    </rPh>
    <rPh sb="65" eb="67">
      <t>ヒョウジ</t>
    </rPh>
    <rPh sb="78" eb="80">
      <t>サイショ</t>
    </rPh>
    <rPh sb="81" eb="82">
      <t>ギョウ</t>
    </rPh>
    <rPh sb="84" eb="87">
      <t>ギョウバンゴウ</t>
    </rPh>
    <rPh sb="92" eb="93">
      <t>ギョウ</t>
    </rPh>
    <rPh sb="95" eb="97">
      <t>ヒョウジ</t>
    </rPh>
    <rPh sb="110" eb="113">
      <t>ギョウバンゴウ</t>
    </rPh>
    <rPh sb="117" eb="118">
      <t>ギョウ</t>
    </rPh>
    <rPh sb="120" eb="123">
      <t>ギョウバンゴウ</t>
    </rPh>
    <rPh sb="128" eb="129">
      <t>ギョウ</t>
    </rPh>
    <rPh sb="131" eb="133">
      <t>ヒョウジ</t>
    </rPh>
    <rPh sb="144" eb="147">
      <t>ギョウバンゴウ</t>
    </rPh>
    <rPh sb="151" eb="152">
      <t>ギョウ</t>
    </rPh>
    <rPh sb="154" eb="156">
      <t>サイゴ</t>
    </rPh>
    <rPh sb="157" eb="158">
      <t>ギョウ</t>
    </rPh>
    <rPh sb="160" eb="162">
      <t>ヒョウジ</t>
    </rPh>
    <phoneticPr fontId="2"/>
  </si>
  <si>
    <t>MEMBANK [メモリバンク番号]
メモリバンク番号の指定なしで現在のカレントのメモリバンク番号を返します。
メモリバンク番号を入力することで作業対象のメモリバンクを切り替えます。
メモリバンクとは？
プログラムを格納できる場所が分かれており、それぞれのプログラムエリアをUMIPI BASICではメモリバンクと表現しています。
それぞれのメモリバンクは互いのメモリバンクに干渉せずプログラムを組んだり消したりできます。変数もAやA$といったものはローカル変数として扱われ別のメモリバンクで同じ名称の変数を使用していても別のものとして扱われます。
互いのメモリバンクへのアクセスはGOTO/GOSUBのジャンプにて「＃」のあとにバンク番号１～１０を指定することで行えます。
また互いのメモリバンクで変数を共有したい場合はA@やA$@など「@」つきのものを使用することでグローバル変数のように扱えます。
うまく利用することでメモリバンクそのものをサブルーチンのように扱え、例えばMEMBANK １をメインプログラム、MEMBANK ２にマップ生成、MEMBANK ３にキャラクタ書き換えルーチンなどといったような使い方ができ、プログラム編集もそのメモリバンクだけ行うことでシンプルに改修ができる可能性があります。</t>
    <rPh sb="15" eb="17">
      <t>バンゴウ</t>
    </rPh>
    <rPh sb="25" eb="27">
      <t>バンゴウ</t>
    </rPh>
    <rPh sb="28" eb="30">
      <t>シテイ</t>
    </rPh>
    <rPh sb="33" eb="35">
      <t>ゲンザイ</t>
    </rPh>
    <rPh sb="47" eb="49">
      <t>バンゴウ</t>
    </rPh>
    <rPh sb="50" eb="51">
      <t>カエ</t>
    </rPh>
    <rPh sb="62" eb="64">
      <t>バンゴウ</t>
    </rPh>
    <rPh sb="65" eb="67">
      <t>ニュウリョク</t>
    </rPh>
    <rPh sb="72" eb="74">
      <t>サギョウ</t>
    </rPh>
    <rPh sb="74" eb="76">
      <t>タイショウ</t>
    </rPh>
    <rPh sb="84" eb="85">
      <t>キ</t>
    </rPh>
    <rPh sb="86" eb="87">
      <t>カ</t>
    </rPh>
    <rPh sb="109" eb="111">
      <t>カクノウ</t>
    </rPh>
    <rPh sb="114" eb="116">
      <t>バショ</t>
    </rPh>
    <rPh sb="117" eb="118">
      <t>ワ</t>
    </rPh>
    <rPh sb="158" eb="160">
      <t>ヒョウゲン</t>
    </rPh>
    <rPh sb="179" eb="180">
      <t>タガ</t>
    </rPh>
    <rPh sb="189" eb="191">
      <t>カンショウ</t>
    </rPh>
    <rPh sb="199" eb="200">
      <t>ク</t>
    </rPh>
    <rPh sb="203" eb="204">
      <t>ケ</t>
    </rPh>
    <rPh sb="212" eb="214">
      <t>ヘンスウ</t>
    </rPh>
    <rPh sb="230" eb="232">
      <t>ヘンスウ</t>
    </rPh>
    <rPh sb="235" eb="236">
      <t>アツカ</t>
    </rPh>
    <rPh sb="238" eb="239">
      <t>ベツ</t>
    </rPh>
    <rPh sb="247" eb="248">
      <t>オナ</t>
    </rPh>
    <rPh sb="249" eb="251">
      <t>メイショウ</t>
    </rPh>
    <rPh sb="252" eb="254">
      <t>ヘンスウ</t>
    </rPh>
    <rPh sb="255" eb="257">
      <t>シヨウ</t>
    </rPh>
    <rPh sb="262" eb="263">
      <t>ベツ</t>
    </rPh>
    <rPh sb="269" eb="270">
      <t>アツカ</t>
    </rPh>
    <rPh sb="276" eb="277">
      <t>タガ</t>
    </rPh>
    <rPh sb="319" eb="321">
      <t>バンゴウ</t>
    </rPh>
    <rPh sb="326" eb="328">
      <t>シテイ</t>
    </rPh>
    <rPh sb="333" eb="334">
      <t>オコナ</t>
    </rPh>
    <rPh sb="341" eb="342">
      <t>タガ</t>
    </rPh>
    <rPh sb="351" eb="353">
      <t>ヘンスウ</t>
    </rPh>
    <rPh sb="354" eb="356">
      <t>キョウユウ</t>
    </rPh>
    <rPh sb="359" eb="361">
      <t>バアイ</t>
    </rPh>
    <rPh sb="379" eb="381">
      <t>シヨウ</t>
    </rPh>
    <rPh sb="391" eb="393">
      <t>ヘンスウ</t>
    </rPh>
    <rPh sb="397" eb="398">
      <t>アツカ</t>
    </rPh>
    <rPh sb="406" eb="408">
      <t>リヨウ</t>
    </rPh>
    <rPh sb="434" eb="435">
      <t>アツカ</t>
    </rPh>
    <rPh sb="437" eb="438">
      <t>タト</t>
    </rPh>
    <rPh sb="472" eb="474">
      <t>セイセイ</t>
    </rPh>
    <rPh sb="490" eb="491">
      <t>カ</t>
    </rPh>
    <rPh sb="492" eb="493">
      <t>カ</t>
    </rPh>
    <rPh sb="507" eb="508">
      <t>ツカ</t>
    </rPh>
    <rPh sb="509" eb="510">
      <t>カタ</t>
    </rPh>
    <rPh sb="519" eb="521">
      <t>ヘンシュウ</t>
    </rPh>
    <rPh sb="532" eb="533">
      <t>オコナ</t>
    </rPh>
    <rPh sb="542" eb="544">
      <t>カイシュウ</t>
    </rPh>
    <rPh sb="548" eb="551">
      <t>カノウセイ</t>
    </rPh>
    <phoneticPr fontId="2"/>
  </si>
  <si>
    <t>FREE
書くメモリバンクそれぞれでプログラムエリアが格納されており、共有はできません。</t>
    <rPh sb="6" eb="7">
      <t>カ</t>
    </rPh>
    <rPh sb="28" eb="30">
      <t>カクノウ</t>
    </rPh>
    <rPh sb="36" eb="38">
      <t>キョウユウ</t>
    </rPh>
    <phoneticPr fontId="2"/>
  </si>
  <si>
    <t>VAL(文字列）
10 A$="100"
20 B=200
30 C=VAL(A$)+B
40 PRINT C
A$に代入された文字列「１００」を数値１００に変換し
Bに代入された数値２００と合計した結果を表示します。
結果は
３００
となります。</t>
    <rPh sb="4" eb="7">
      <t>モジレツ</t>
    </rPh>
    <rPh sb="61" eb="63">
      <t>ダイニュウ</t>
    </rPh>
    <rPh sb="66" eb="69">
      <t>モジレツ</t>
    </rPh>
    <rPh sb="75" eb="77">
      <t>スウチ</t>
    </rPh>
    <rPh sb="81" eb="83">
      <t>ヘンカン</t>
    </rPh>
    <rPh sb="87" eb="89">
      <t>ダイニュウ</t>
    </rPh>
    <rPh sb="92" eb="94">
      <t>スウチ</t>
    </rPh>
    <rPh sb="98" eb="100">
      <t>ゴウケイ</t>
    </rPh>
    <rPh sb="102" eb="104">
      <t>ケッカ</t>
    </rPh>
    <rPh sb="105" eb="107">
      <t>ヒョウジ</t>
    </rPh>
    <rPh sb="113" eb="115">
      <t>ケッカ</t>
    </rPh>
    <phoneticPr fontId="2"/>
  </si>
  <si>
    <t>STR$（数値）
10 A$="100"
20 B=200
30 C$=A$+STR$(B)
40 PRINT C$
A$に代入された文字列「１００」をと
Bに代入された数値２００を文字列「２００」に変換し文字列通しを結合した結果を表示します。
結果は
100200
となります。</t>
    <rPh sb="5" eb="7">
      <t>スウチ</t>
    </rPh>
    <rPh sb="93" eb="96">
      <t>モジレツ</t>
    </rPh>
    <rPh sb="102" eb="104">
      <t>ヘンカン</t>
    </rPh>
    <rPh sb="105" eb="108">
      <t>モジレツ</t>
    </rPh>
    <rPh sb="108" eb="109">
      <t>ドオ</t>
    </rPh>
    <rPh sb="111" eb="113">
      <t>ケツゴウ</t>
    </rPh>
    <rPh sb="115" eb="117">
      <t>ケッカ</t>
    </rPh>
    <phoneticPr fontId="2"/>
  </si>
  <si>
    <t>画面を消去します</t>
    <rPh sb="0" eb="2">
      <t>ガメン</t>
    </rPh>
    <rPh sb="3" eb="5">
      <t>ショウキョ</t>
    </rPh>
    <phoneticPr fontId="2"/>
  </si>
  <si>
    <t>CLS
正しくはVRAMをクリア後、VRAM描画を行うことで画面消去を実現しています。
またコンソールのバッファもクリアとなります。</t>
    <rPh sb="17" eb="18">
      <t>ゴ</t>
    </rPh>
    <rPh sb="31" eb="33">
      <t>ガメン</t>
    </rPh>
    <rPh sb="33" eb="35">
      <t>ショウキョ</t>
    </rPh>
    <rPh sb="36" eb="38">
      <t>ジツゲン</t>
    </rPh>
    <phoneticPr fontId="2"/>
  </si>
  <si>
    <t>CHR$（ASCIIコード）
PRINT CHR$(65)
画面にASCIIコード65番の「A」を表示します。</t>
    <rPh sb="31" eb="33">
      <t>ガメン</t>
    </rPh>
    <rPh sb="44" eb="45">
      <t>バン</t>
    </rPh>
    <rPh sb="50" eb="52">
      <t>ヒョウジ</t>
    </rPh>
    <phoneticPr fontId="2"/>
  </si>
  <si>
    <t>ASC（"文字"）
PRINT ASC（"A")
画面に文字キャラクタ「A」のASCIIコード65が表示されます。</t>
    <rPh sb="5" eb="7">
      <t>モジ</t>
    </rPh>
    <rPh sb="26" eb="28">
      <t>ガメン</t>
    </rPh>
    <rPh sb="29" eb="31">
      <t>モジ</t>
    </rPh>
    <rPh sb="51" eb="53">
      <t>ヒョウジ</t>
    </rPh>
    <phoneticPr fontId="2"/>
  </si>
  <si>
    <t>変数・文字変数情報を保存します。</t>
    <rPh sb="0" eb="2">
      <t>ヘンスウ</t>
    </rPh>
    <rPh sb="3" eb="5">
      <t>モジ</t>
    </rPh>
    <rPh sb="5" eb="7">
      <t>ヘンスウ</t>
    </rPh>
    <rPh sb="7" eb="9">
      <t>ジョウホウ</t>
    </rPh>
    <rPh sb="10" eb="12">
      <t>ホゾン</t>
    </rPh>
    <phoneticPr fontId="2"/>
  </si>
  <si>
    <t xml:space="preserve"> </t>
    <phoneticPr fontId="2"/>
  </si>
  <si>
    <t>VARSAVE
プログラマの任意のタイミングで変数情報を保存するのに使用します。本来はUMIPI BASICが適宜保存処理を実施していますが、このタイミングはプログラム実行後などのタイミングのため、例えばRPGなどのゲームでゲーム途中にUMIPI BASICを終了されていしまうとすべての変数が保存されないままとなりゲーム継続が不可能となります。
そこで例えばレベルアップや何らかのアイテムを取得したなどゲーム内での重要なポイントに本コマンドを実行することでその時の全変数状態が内部的に保持されます。変数の明示的ロードコマンドはありませんが、UMIPIBASICが起動したときに自動で読み込むので途中でクラッシュしてもそこまでの変数が戻ることになります。</t>
    <rPh sb="85" eb="87">
      <t>ジッコウ</t>
    </rPh>
    <rPh sb="87" eb="88">
      <t>ゴ</t>
    </rPh>
    <rPh sb="100" eb="101">
      <t>タト</t>
    </rPh>
    <rPh sb="116" eb="118">
      <t>トチュウ</t>
    </rPh>
    <rPh sb="131" eb="133">
      <t>シュウリョウ</t>
    </rPh>
    <rPh sb="145" eb="147">
      <t>ヘンスウ</t>
    </rPh>
    <rPh sb="148" eb="150">
      <t>ホゾン</t>
    </rPh>
    <rPh sb="162" eb="164">
      <t>ケイゾク</t>
    </rPh>
    <rPh sb="165" eb="168">
      <t>フカノウ</t>
    </rPh>
    <rPh sb="178" eb="179">
      <t>タト</t>
    </rPh>
    <rPh sb="188" eb="189">
      <t>ナン</t>
    </rPh>
    <rPh sb="197" eb="199">
      <t>シュトク</t>
    </rPh>
    <rPh sb="206" eb="207">
      <t>ナイ</t>
    </rPh>
    <rPh sb="209" eb="211">
      <t>ジュウヨウ</t>
    </rPh>
    <rPh sb="217" eb="218">
      <t>ホン</t>
    </rPh>
    <rPh sb="223" eb="225">
      <t>ジッコウ</t>
    </rPh>
    <rPh sb="232" eb="233">
      <t>トキ</t>
    </rPh>
    <rPh sb="234" eb="235">
      <t>ゼン</t>
    </rPh>
    <rPh sb="235" eb="237">
      <t>ヘンスウ</t>
    </rPh>
    <rPh sb="237" eb="239">
      <t>ジョウタイ</t>
    </rPh>
    <rPh sb="240" eb="243">
      <t>ナイブテキ</t>
    </rPh>
    <rPh sb="244" eb="246">
      <t>ホジ</t>
    </rPh>
    <rPh sb="251" eb="253">
      <t>ヘンスウ</t>
    </rPh>
    <rPh sb="254" eb="257">
      <t>メイジテキ</t>
    </rPh>
    <rPh sb="283" eb="285">
      <t>キドウ</t>
    </rPh>
    <rPh sb="290" eb="292">
      <t>ジドウ</t>
    </rPh>
    <rPh sb="293" eb="294">
      <t>ヨ</t>
    </rPh>
    <rPh sb="295" eb="296">
      <t>コ</t>
    </rPh>
    <rPh sb="299" eb="301">
      <t>トチュウ</t>
    </rPh>
    <rPh sb="315" eb="317">
      <t>ヘンスウ</t>
    </rPh>
    <rPh sb="318" eb="319">
      <t>モド</t>
    </rPh>
    <phoneticPr fontId="2"/>
  </si>
  <si>
    <t xml:space="preserve">PCGGET$（ASCIIコード）
既存のASCIIキャラのPCGパターンを取得します。
既存パターンをコピーできるので・・・
A$=PCGGET$(ASC("A")):PCGSET ASC("A"),PCGGET$(ASC("B")):PCGSET ASC("B"),A$
とすると・・・
「A」と「B」のキャラパターンが入れ替わります。
といったこともできます。
通常は既存パターンを利用して文字フォント全体のデザインを太文字にするとかそういった場合に利用できる可能性を秘めています。
</t>
    <rPh sb="18" eb="20">
      <t>キゾン</t>
    </rPh>
    <rPh sb="38" eb="40">
      <t>シュトク</t>
    </rPh>
    <rPh sb="45" eb="47">
      <t>キゾン</t>
    </rPh>
    <rPh sb="164" eb="165">
      <t>イ</t>
    </rPh>
    <rPh sb="166" eb="167">
      <t>カ</t>
    </rPh>
    <rPh sb="186" eb="188">
      <t>ツウジョウ</t>
    </rPh>
    <rPh sb="189" eb="191">
      <t>キゾン</t>
    </rPh>
    <rPh sb="196" eb="198">
      <t>リヨウ</t>
    </rPh>
    <rPh sb="200" eb="202">
      <t>モジ</t>
    </rPh>
    <rPh sb="206" eb="208">
      <t>ゼンタイ</t>
    </rPh>
    <rPh sb="214" eb="217">
      <t>フトモジ</t>
    </rPh>
    <rPh sb="227" eb="229">
      <t>バアイ</t>
    </rPh>
    <rPh sb="230" eb="232">
      <t>リヨウ</t>
    </rPh>
    <rPh sb="235" eb="238">
      <t>カノウセイ</t>
    </rPh>
    <rPh sb="239" eb="240">
      <t>ヒ</t>
    </rPh>
    <phoneticPr fontId="2"/>
  </si>
  <si>
    <t>PCGSDGGET$（ASCIIコード）
既存のASCIIキャラの濃淡データを取得します。
利用用途はPCGGET$同様既存パターンの取得です。
利用用途がぱっとは思いつかないのですが、、、何かあるはず（汗）</t>
    <rPh sb="21" eb="23">
      <t>キゾン</t>
    </rPh>
    <rPh sb="33" eb="35">
      <t>ノウタン</t>
    </rPh>
    <rPh sb="39" eb="41">
      <t>シュトク</t>
    </rPh>
    <rPh sb="46" eb="48">
      <t>リヨウ</t>
    </rPh>
    <rPh sb="48" eb="50">
      <t>ヨウト</t>
    </rPh>
    <rPh sb="58" eb="60">
      <t>ドウヨウ</t>
    </rPh>
    <rPh sb="60" eb="62">
      <t>キゾン</t>
    </rPh>
    <rPh sb="67" eb="69">
      <t>シュトク</t>
    </rPh>
    <rPh sb="73" eb="75">
      <t>リヨウ</t>
    </rPh>
    <rPh sb="75" eb="77">
      <t>ヨウト</t>
    </rPh>
    <rPh sb="82" eb="83">
      <t>オモ</t>
    </rPh>
    <rPh sb="95" eb="96">
      <t>ナニ</t>
    </rPh>
    <rPh sb="102" eb="103">
      <t>アセ</t>
    </rPh>
    <phoneticPr fontId="2"/>
  </si>
  <si>
    <t>PCGRESET
PCGSETコマンドで変更したキャラクタパターンをオールリセットします。
メモリバンク分けはされません。</t>
    <rPh sb="21" eb="23">
      <t>ヘンコウ</t>
    </rPh>
    <rPh sb="53" eb="54">
      <t>ワ</t>
    </rPh>
    <phoneticPr fontId="2"/>
  </si>
  <si>
    <t>PCGSET ASCIIコード,キャラパターン
キャラパターンは16進数で指定します。１キャラパターンは8x8ドット構成です。
本UMIPI BASICの特徴の１つのPCG（プログラマブル・キャラクタ・ジェネレータ）のパターン定義コマンドです。
メモリバンク分けはされず、どのメモリバンクで実行されても他のメモリバンクでも同様に影響を受けます。つまりキャラクタパターン格納メモリはメモリバンク分けされていないということです。
何者かといいますと、通常は「a」という形をした文字キャラクタのパターンを変更して「♥」にするなど自由にデザインを変えることができる機能です。
「a」を「♥」にすると例えば今までは「Sample Program」と表示されるべきものが「S♥mple Progr♥m」となります。
ただし、本コマンド実行後「PRINT」などオプションなしのPRINT文や他のPRINT文などで一度何らかの表示プログラムを実行しないとパターンが変わりませんのでMSXなどのPCGと挙動が違う点ご理解の上ご利用ください。
これはプログラム実行終了後も有効のままなのでキャラクタパターンを変更した後LISTコマンドでプログラムリストを覗くと・・・すごいことになってます（汗）
解除するには
PCGRESET
コマンドを使用します。
10 CLS:LOCATE 3,5:PRINT "Sample Program"
20 PCGSET ASC("a"),"1C3E7CF87C3E1C00"
30 PRINT
40 GOTO 40
キャラクタ「a」を「♥」に変えます。
プログラムBreak後にリストを確認してみてください。</t>
    <rPh sb="34" eb="36">
      <t>シンスウ</t>
    </rPh>
    <rPh sb="37" eb="39">
      <t>シテイ</t>
    </rPh>
    <rPh sb="58" eb="60">
      <t>コウセイ</t>
    </rPh>
    <rPh sb="65" eb="66">
      <t>ホン</t>
    </rPh>
    <rPh sb="78" eb="80">
      <t>トクチョウ</t>
    </rPh>
    <rPh sb="114" eb="116">
      <t>テイギ</t>
    </rPh>
    <rPh sb="130" eb="131">
      <t>ワ</t>
    </rPh>
    <rPh sb="146" eb="148">
      <t>ジッコウ</t>
    </rPh>
    <rPh sb="152" eb="153">
      <t>タ</t>
    </rPh>
    <rPh sb="162" eb="164">
      <t>ドウヨウ</t>
    </rPh>
    <rPh sb="165" eb="167">
      <t>エイキョウ</t>
    </rPh>
    <rPh sb="168" eb="169">
      <t>ウ</t>
    </rPh>
    <rPh sb="185" eb="187">
      <t>カクノウ</t>
    </rPh>
    <rPh sb="197" eb="198">
      <t>ワ</t>
    </rPh>
    <rPh sb="214" eb="216">
      <t>ナニモノ</t>
    </rPh>
    <rPh sb="224" eb="226">
      <t>ツウジョウ</t>
    </rPh>
    <rPh sb="233" eb="234">
      <t>カタチ</t>
    </rPh>
    <rPh sb="237" eb="239">
      <t>モジ</t>
    </rPh>
    <rPh sb="250" eb="252">
      <t>ヘンコウ</t>
    </rPh>
    <rPh sb="262" eb="264">
      <t>ジユウ</t>
    </rPh>
    <rPh sb="270" eb="271">
      <t>カ</t>
    </rPh>
    <rPh sb="279" eb="281">
      <t>キノウ</t>
    </rPh>
    <rPh sb="296" eb="297">
      <t>タト</t>
    </rPh>
    <rPh sb="299" eb="300">
      <t>イマ</t>
    </rPh>
    <rPh sb="320" eb="322">
      <t>ヒョウジ</t>
    </rPh>
    <rPh sb="357" eb="358">
      <t>ホン</t>
    </rPh>
    <rPh sb="362" eb="364">
      <t>ジッコウ</t>
    </rPh>
    <rPh sb="364" eb="365">
      <t>ゴ</t>
    </rPh>
    <rPh sb="387" eb="388">
      <t>ブン</t>
    </rPh>
    <rPh sb="389" eb="390">
      <t>タ</t>
    </rPh>
    <rPh sb="396" eb="397">
      <t>ブン</t>
    </rPh>
    <rPh sb="400" eb="402">
      <t>イチド</t>
    </rPh>
    <rPh sb="402" eb="403">
      <t>ナン</t>
    </rPh>
    <rPh sb="406" eb="408">
      <t>ヒョウジ</t>
    </rPh>
    <rPh sb="414" eb="416">
      <t>ジッコウ</t>
    </rPh>
    <rPh sb="425" eb="426">
      <t>カ</t>
    </rPh>
    <rPh sb="443" eb="445">
      <t>キョドウ</t>
    </rPh>
    <rPh sb="446" eb="447">
      <t>チガ</t>
    </rPh>
    <rPh sb="448" eb="449">
      <t>テン</t>
    </rPh>
    <rPh sb="450" eb="452">
      <t>リカイ</t>
    </rPh>
    <rPh sb="453" eb="454">
      <t>ウエ</t>
    </rPh>
    <rPh sb="455" eb="457">
      <t>リヨウ</t>
    </rPh>
    <rPh sb="471" eb="473">
      <t>ジッコウ</t>
    </rPh>
    <rPh sb="473" eb="476">
      <t>シュウリョウゴ</t>
    </rPh>
    <rPh sb="477" eb="479">
      <t>ユウコウ</t>
    </rPh>
    <rPh sb="495" eb="497">
      <t>ヘンコウ</t>
    </rPh>
    <rPh sb="499" eb="500">
      <t>アト</t>
    </rPh>
    <rPh sb="518" eb="519">
      <t>ノゾ</t>
    </rPh>
    <rPh sb="536" eb="537">
      <t>アセ</t>
    </rPh>
    <rPh sb="539" eb="541">
      <t>カイジョ</t>
    </rPh>
    <rPh sb="560" eb="562">
      <t>シヨウ</t>
    </rPh>
    <rPh sb="681" eb="682">
      <t>カ</t>
    </rPh>
    <rPh sb="697" eb="698">
      <t>ゴ</t>
    </rPh>
    <rPh sb="703" eb="705">
      <t>カクニン</t>
    </rPh>
    <phoneticPr fontId="2"/>
  </si>
  <si>
    <t>PCGSDGSET ASCIIコード,濃淡パターン
濃淡は16進数で指定します。ただし、濃淡は8段階のため０～７で指定でありそれ以外はマスクされます。
メモリバンク分けはされず、どのメモリバンクで実行されても他のメモリバンクでも同様に影響を受けます。つまりキャラクタパターン格納メモリはメモリバンク分けされていないということです。
これが厳密にはPCGではないのですが、先のPCGSETコマンド同様ASCIIキャラに関する情報変更コマンドのためPCGとつけています。
本コマンドは指定した文字キャラの濃淡情報を変更します。
仕様上縦ライン1行ずつしか変えられないためあまり凝ったことはできませんが
海を表現する際の波の表現や、遠くの背景と近くの背景用に濃淡を変えるとか用途はあるのではないかと思います。
またうまく利用すればフェードイン/フェードアウト的な議事表現も可能です。
5 CLS:WIDTH 40
10 FOR X=0 TO 38
20 FOR Y=0 TO 6
30 LOCATE X,Y:VPRINT CHR$(RND#(222-177)+177);
40 NEXT:NEXT
45 FOR K=0 TO 1
50 IF K=0 THEN FOR I=7 TO 0 STEP -1
55 IF K=1 THEN FOR I=0 TO 7
60 C$="":FOR J=0 TO 15
70 C$=C$+HEX$(I)
80 NEXT
90 FOR J=177 TO 222
100 PSGSDGSET J,C$
110 NEXT
120 LOCATE 7,3:PRINT "Hello UMIPI BASIC World!";
130 NEXT:NEXT
140 GOTO 10
フェードインフェードアウトサンプル</t>
    <rPh sb="19" eb="21">
      <t>ノウタン</t>
    </rPh>
    <rPh sb="26" eb="28">
      <t>ノウタン</t>
    </rPh>
    <rPh sb="31" eb="33">
      <t>シンスウ</t>
    </rPh>
    <rPh sb="34" eb="36">
      <t>シテイ</t>
    </rPh>
    <rPh sb="44" eb="46">
      <t>ノウタン</t>
    </rPh>
    <rPh sb="48" eb="50">
      <t>ダンカイ</t>
    </rPh>
    <rPh sb="57" eb="59">
      <t>シテイ</t>
    </rPh>
    <rPh sb="64" eb="66">
      <t>イガイ</t>
    </rPh>
    <rPh sb="169" eb="171">
      <t>ゲンミツ</t>
    </rPh>
    <rPh sb="185" eb="186">
      <t>サキ</t>
    </rPh>
    <rPh sb="197" eb="199">
      <t>ドウヨウ</t>
    </rPh>
    <rPh sb="208" eb="209">
      <t>カン</t>
    </rPh>
    <rPh sb="211" eb="213">
      <t>ジョウホウ</t>
    </rPh>
    <rPh sb="213" eb="215">
      <t>ヘンコウ</t>
    </rPh>
    <rPh sb="234" eb="235">
      <t>ホン</t>
    </rPh>
    <rPh sb="240" eb="242">
      <t>シテイ</t>
    </rPh>
    <rPh sb="244" eb="246">
      <t>モジ</t>
    </rPh>
    <rPh sb="250" eb="252">
      <t>ノウタン</t>
    </rPh>
    <rPh sb="252" eb="254">
      <t>ジョウホウ</t>
    </rPh>
    <rPh sb="255" eb="257">
      <t>ヘンコウ</t>
    </rPh>
    <rPh sb="262" eb="264">
      <t>シヨウ</t>
    </rPh>
    <rPh sb="264" eb="265">
      <t>ジョウ</t>
    </rPh>
    <rPh sb="265" eb="266">
      <t>タテ</t>
    </rPh>
    <rPh sb="270" eb="271">
      <t>ギョウ</t>
    </rPh>
    <rPh sb="275" eb="276">
      <t>カ</t>
    </rPh>
    <rPh sb="286" eb="287">
      <t>コ</t>
    </rPh>
    <rPh sb="299" eb="300">
      <t>ウミ</t>
    </rPh>
    <rPh sb="301" eb="303">
      <t>ヒョウゲン</t>
    </rPh>
    <rPh sb="305" eb="306">
      <t>サイ</t>
    </rPh>
    <rPh sb="307" eb="308">
      <t>ナミ</t>
    </rPh>
    <rPh sb="309" eb="311">
      <t>ヒョウゲン</t>
    </rPh>
    <rPh sb="313" eb="314">
      <t>トオ</t>
    </rPh>
    <rPh sb="316" eb="318">
      <t>ハイケイ</t>
    </rPh>
    <rPh sb="319" eb="320">
      <t>チカ</t>
    </rPh>
    <rPh sb="322" eb="324">
      <t>ハイケイ</t>
    </rPh>
    <rPh sb="324" eb="325">
      <t>ヨウ</t>
    </rPh>
    <rPh sb="326" eb="328">
      <t>ノウタン</t>
    </rPh>
    <rPh sb="329" eb="330">
      <t>カ</t>
    </rPh>
    <rPh sb="334" eb="336">
      <t>ヨウト</t>
    </rPh>
    <rPh sb="346" eb="347">
      <t>オモ</t>
    </rPh>
    <rPh sb="357" eb="359">
      <t>リヨウ</t>
    </rPh>
    <rPh sb="376" eb="377">
      <t>テキ</t>
    </rPh>
    <rPh sb="378" eb="380">
      <t>ギジ</t>
    </rPh>
    <rPh sb="380" eb="382">
      <t>ヒョウゲン</t>
    </rPh>
    <rPh sb="383" eb="385">
      <t>カノウ</t>
    </rPh>
    <phoneticPr fontId="2"/>
  </si>
  <si>
    <t>PCGSDGRESET
PCGSETコマンドで変更した濃淡パターンをオールリセットします。
メモリバンク分けはされません。</t>
    <rPh sb="28" eb="30">
      <t>ノウタン</t>
    </rPh>
    <phoneticPr fontId="2"/>
  </si>
  <si>
    <t xml:space="preserve">HDEC("16進数文字列")
10 A=HDEC("FF")
20 PRINT A
</t>
    <rPh sb="8" eb="10">
      <t>シンスウ</t>
    </rPh>
    <rPh sb="10" eb="13">
      <t>モジレツ</t>
    </rPh>
    <phoneticPr fontId="2"/>
  </si>
  <si>
    <t>HEX$(10進数数値)
10 A$=HEX$(255)
20 PRINT A$</t>
    <rPh sb="7" eb="8">
      <t>シン</t>
    </rPh>
    <rPh sb="8" eb="9">
      <t>スウ</t>
    </rPh>
    <rPh sb="9" eb="11">
      <t>スウチ</t>
    </rPh>
    <phoneticPr fontId="2"/>
  </si>
  <si>
    <t>LEN(文字列)
10 A$="ABCDEF"
20 PRINT LEN(A$)</t>
    <rPh sb="4" eb="7">
      <t>モジレツ</t>
    </rPh>
    <phoneticPr fontId="2"/>
  </si>
  <si>
    <t>CLEAR ["G" or "GLOBAL"または "ALL" or "A" ] 
オプション指定がない場合はカレントのローカル変数が初期化されます。
"G"or"GLOBAL"の場合はグローバル変数が初期化されます。
"A"or"ALL"の場合はグローバル変数、すべてのメモリバンクのローカル変数が初期化されます。
CLEAR　：ローカル変数のみクリア
CLEAR "G" / CLEAR "GLOBAL"　：グローバル変数のみクリア
CLEAR "A" / CLEAR "ALL"　：ローカル/グローバル変数ともにクリア</t>
    <rPh sb="47" eb="49">
      <t>シテイ</t>
    </rPh>
    <rPh sb="52" eb="54">
      <t>バアイ</t>
    </rPh>
    <rPh sb="64" eb="66">
      <t>ヘンスウ</t>
    </rPh>
    <rPh sb="67" eb="70">
      <t>ショキカ</t>
    </rPh>
    <rPh sb="121" eb="123">
      <t>バアイ</t>
    </rPh>
    <rPh sb="129" eb="131">
      <t>ヘンスウ</t>
    </rPh>
    <rPh sb="147" eb="149">
      <t>ヘンスウ</t>
    </rPh>
    <rPh sb="150" eb="152">
      <t>ショキ</t>
    </rPh>
    <rPh sb="152" eb="153">
      <t>カ</t>
    </rPh>
    <rPh sb="171" eb="173">
      <t>ヘンスウ</t>
    </rPh>
    <rPh sb="212" eb="214">
      <t>ヘンスウ</t>
    </rPh>
    <rPh sb="255" eb="257">
      <t>ヘンスウ</t>
    </rPh>
    <phoneticPr fontId="2"/>
  </si>
  <si>
    <t>INSTR(文字列,検索開始位置,検索文字列）
検索開始位置は0から始まりますので注意してください。
10 A$="ABCDEF"
20 PRINT INSTR(A$,0,"A")
この場合「0」を返します。
20 PRINT INSTR(A$,0,"B")
この場合「1」を返します。</t>
    <rPh sb="6" eb="9">
      <t>モジレツ</t>
    </rPh>
    <rPh sb="10" eb="12">
      <t>ケンサク</t>
    </rPh>
    <rPh sb="12" eb="14">
      <t>カイシ</t>
    </rPh>
    <rPh sb="14" eb="16">
      <t>イチ</t>
    </rPh>
    <rPh sb="17" eb="19">
      <t>ケンサク</t>
    </rPh>
    <rPh sb="19" eb="22">
      <t>モジレツ</t>
    </rPh>
    <rPh sb="25" eb="27">
      <t>ケンサク</t>
    </rPh>
    <rPh sb="27" eb="29">
      <t>カイシ</t>
    </rPh>
    <rPh sb="29" eb="31">
      <t>イチ</t>
    </rPh>
    <rPh sb="35" eb="36">
      <t>ハジ</t>
    </rPh>
    <rPh sb="42" eb="44">
      <t>チュウイ</t>
    </rPh>
    <rPh sb="95" eb="97">
      <t>バアイ</t>
    </rPh>
    <rPh sb="101" eb="102">
      <t>カエ</t>
    </rPh>
    <rPh sb="135" eb="137">
      <t>バアイ</t>
    </rPh>
    <rPh sb="141" eb="142">
      <t>カエ</t>
    </rPh>
    <phoneticPr fontId="2"/>
  </si>
  <si>
    <t>2015.06～</t>
    <phoneticPr fontId="2"/>
  </si>
  <si>
    <t>UMIPI soft</t>
    <phoneticPr fontId="2"/>
  </si>
  <si>
    <t>□</t>
  </si>
  <si>
    <t>□</t>
    <phoneticPr fontId="2"/>
  </si>
  <si>
    <t>■</t>
  </si>
  <si>
    <t>■</t>
    <phoneticPr fontId="2"/>
  </si>
  <si>
    <t>キャラパターン</t>
    <phoneticPr fontId="2"/>
  </si>
  <si>
    <t>サンプルプログラム</t>
    <phoneticPr fontId="2"/>
  </si>
  <si>
    <t>20 PCGSET ASC("a"),A$</t>
    <phoneticPr fontId="2"/>
  </si>
  <si>
    <t>30 PRINT "Samle Program"</t>
    <phoneticPr fontId="2"/>
  </si>
  <si>
    <t>キャラクタパターン</t>
    <phoneticPr fontId="2"/>
  </si>
  <si>
    <t>PCGキャラクタ作成シート</t>
    <rPh sb="8" eb="10">
      <t>サクセイ</t>
    </rPh>
    <phoneticPr fontId="2"/>
  </si>
  <si>
    <t>本シートはPCGSETコマンドでキャラクタパターンを書き換える際の</t>
    <rPh sb="0" eb="1">
      <t>ホン</t>
    </rPh>
    <rPh sb="26" eb="27">
      <t>カ</t>
    </rPh>
    <rPh sb="28" eb="29">
      <t>カ</t>
    </rPh>
    <rPh sb="31" eb="32">
      <t>サイ</t>
    </rPh>
    <phoneticPr fontId="2"/>
  </si>
  <si>
    <t>ドットパターンを作成補助するためのページです。</t>
    <rPh sb="8" eb="10">
      <t>サクセイ</t>
    </rPh>
    <rPh sb="10" eb="12">
      <t>ホジョ</t>
    </rPh>
    <phoneticPr fontId="2"/>
  </si>
  <si>
    <t>下記の「キャラクタパターン」シートでキャラクタを作成すると</t>
    <rPh sb="0" eb="2">
      <t>カキ</t>
    </rPh>
    <rPh sb="24" eb="26">
      <t>サクセイ</t>
    </rPh>
    <phoneticPr fontId="2"/>
  </si>
  <si>
    <t>右側にキャラクタパターンが16進数で表示されるので</t>
    <rPh sb="0" eb="2">
      <t>ミギガワ</t>
    </rPh>
    <rPh sb="15" eb="17">
      <t>シンスウ</t>
    </rPh>
    <rPh sb="18" eb="20">
      <t>ヒョウジ</t>
    </rPh>
    <phoneticPr fontId="2"/>
  </si>
  <si>
    <t>これを利用するとPCGキャラクタ定義ができます。</t>
    <rPh sb="3" eb="5">
      <t>リヨウ</t>
    </rPh>
    <rPh sb="16" eb="18">
      <t>テイギ</t>
    </rPh>
    <phoneticPr fontId="2"/>
  </si>
  <si>
    <t>下記「サンプルプログラム」を入力し実行すれば動作が確認できます。</t>
    <rPh sb="0" eb="2">
      <t>カキ</t>
    </rPh>
    <rPh sb="14" eb="16">
      <t>ニュウリョク</t>
    </rPh>
    <rPh sb="17" eb="19">
      <t>ジッコウ</t>
    </rPh>
    <rPh sb="22" eb="24">
      <t>ドウサ</t>
    </rPh>
    <rPh sb="25" eb="27">
      <t>カクニン</t>
    </rPh>
    <phoneticPr fontId="2"/>
  </si>
  <si>
    <t>リセットにはPCGRESETを実行してください。</t>
    <rPh sb="15" eb="17">
      <t>ジッコウ</t>
    </rPh>
    <phoneticPr fontId="2"/>
  </si>
  <si>
    <t>半角カタカナ文章
40文字以内</t>
    <rPh sb="0" eb="2">
      <t>ハンカク</t>
    </rPh>
    <rPh sb="6" eb="8">
      <t>ブンショウ</t>
    </rPh>
    <rPh sb="11" eb="13">
      <t>モジ</t>
    </rPh>
    <rPh sb="13" eb="15">
      <t>イナイ</t>
    </rPh>
    <phoneticPr fontId="2"/>
  </si>
  <si>
    <t>ｺﾝﾆﾁﾜUMIPI BASICﾜｰﾙﾄﾞﾍﾖｳｺｿ!</t>
    <phoneticPr fontId="2"/>
  </si>
  <si>
    <t>変換文字列</t>
    <rPh sb="0" eb="2">
      <t>ヘンカン</t>
    </rPh>
    <rPh sb="2" eb="5">
      <t>モジレツ</t>
    </rPh>
    <phoneticPr fontId="2"/>
  </si>
  <si>
    <t>20 B=0:D$="":E=0</t>
    <phoneticPr fontId="2"/>
  </si>
  <si>
    <t>30 E$[0]="%KANA%":E$[1]="%END%"</t>
    <phoneticPr fontId="2"/>
  </si>
  <si>
    <t>40 C=INSTR(A$,B,E$[E])</t>
    <phoneticPr fontId="2"/>
  </si>
  <si>
    <t>50 IF C=-1 THEN C=LEN(A$)-B-LEN(E$[E])</t>
    <phoneticPr fontId="2"/>
  </si>
  <si>
    <t>60 FOR I=B TO B+C:IF I=B+C THEN GOTO 90</t>
    <phoneticPr fontId="2"/>
  </si>
  <si>
    <t>70 F=ASC(MID$(A$,I,1))+(112*E)</t>
    <phoneticPr fontId="2"/>
  </si>
  <si>
    <t>80 D$=D$+CHR$(F)</t>
    <phoneticPr fontId="2"/>
  </si>
  <si>
    <t>90 NEXT</t>
    <phoneticPr fontId="2"/>
  </si>
  <si>
    <t>100 B=I+LEN(E$[E])-1:E=-(E=0)</t>
    <phoneticPr fontId="2"/>
  </si>
  <si>
    <t>110 IF B &lt; LEN(A$) THEN GOTO 40</t>
    <phoneticPr fontId="2"/>
  </si>
  <si>
    <t>120 PRINT D$</t>
    <phoneticPr fontId="2"/>
  </si>
  <si>
    <t>計算用</t>
    <rPh sb="0" eb="3">
      <t>ケイサンヨウ</t>
    </rPh>
    <phoneticPr fontId="2"/>
  </si>
  <si>
    <t>カタカナ表示支援プログラム</t>
    <rPh sb="4" eb="6">
      <t>ヒョウジ</t>
    </rPh>
    <rPh sb="6" eb="8">
      <t>シエン</t>
    </rPh>
    <phoneticPr fontId="2"/>
  </si>
  <si>
    <t>上記半角カタカナ文章入力枠に半角カタカナ交じりの文章を入れると</t>
    <rPh sb="0" eb="2">
      <t>ジョウキ</t>
    </rPh>
    <rPh sb="2" eb="4">
      <t>ハンカク</t>
    </rPh>
    <rPh sb="8" eb="10">
      <t>ブンショウ</t>
    </rPh>
    <rPh sb="10" eb="12">
      <t>ニュウリョク</t>
    </rPh>
    <rPh sb="12" eb="13">
      <t>ワク</t>
    </rPh>
    <rPh sb="14" eb="16">
      <t>ハンカク</t>
    </rPh>
    <rPh sb="20" eb="21">
      <t>マ</t>
    </rPh>
    <rPh sb="24" eb="26">
      <t>ブンショウ</t>
    </rPh>
    <rPh sb="27" eb="28">
      <t>イ</t>
    </rPh>
    <phoneticPr fontId="2"/>
  </si>
  <si>
    <t>その下に変換文字列が表示されます。</t>
    <rPh sb="2" eb="3">
      <t>シタ</t>
    </rPh>
    <rPh sb="4" eb="6">
      <t>ヘンカン</t>
    </rPh>
    <rPh sb="6" eb="9">
      <t>モジレツ</t>
    </rPh>
    <rPh sb="10" eb="12">
      <t>ヒョウジ</t>
    </rPh>
    <phoneticPr fontId="2"/>
  </si>
  <si>
    <t>下記のサンプルプログラムのように使用すると半角カタカナを利用できるプログラムが使用できます。</t>
    <rPh sb="0" eb="2">
      <t>カキ</t>
    </rPh>
    <rPh sb="16" eb="18">
      <t>シヨウ</t>
    </rPh>
    <rPh sb="21" eb="23">
      <t>ハンカク</t>
    </rPh>
    <rPh sb="28" eb="30">
      <t>リヨウ</t>
    </rPh>
    <rPh sb="39" eb="41">
      <t>シヨウ</t>
    </rPh>
    <phoneticPr fontId="2"/>
  </si>
  <si>
    <t>はじめに</t>
    <phoneticPr fontId="2"/>
  </si>
  <si>
    <t>UMIPI BASICのコンセプト</t>
    <phoneticPr fontId="2"/>
  </si>
  <si>
    <t>画面はモノクロ（緑黒？！）、ドットも荒い、音も出ない、、、でもそこには無限の世界が広がっている！</t>
  </si>
  <si>
    <t>かつてマイコン少年だったおじさんたちや、プログラムに興味を持ち出した真の少年たちへ</t>
  </si>
  <si>
    <t>チープなプログラムの世界へ浸ってみないか？</t>
  </si>
  <si>
    <t>今のゲームやプログラムは、その動いている画面を見ただけで</t>
  </si>
  <si>
    <t>「あ～自分には作れやしないや、、、」</t>
  </si>
  <si>
    <t>「まったくどう動いてるのか、見当もつかない」</t>
  </si>
  <si>
    <t>「こんなにきれいな映像自分には表現できないよ。。。。」</t>
  </si>
  <si>
    <t>と嘆くばかり。</t>
  </si>
  <si>
    <t>でもこのUMIPI BASICなら。</t>
  </si>
  <si>
    <t>最初からチープなものしか作れない！</t>
  </si>
  <si>
    <t>だからそんな高度な心配は無用！</t>
  </si>
  <si>
    <t>しかしながら、昔ながらのBASICとドット構成の画面でやれることは実は奥深い！</t>
  </si>
  <si>
    <t>キャラクタはどうあがいても８ｘ８ドットで構成したモノクロのキャラしか登場させられないのだから</t>
  </si>
  <si>
    <t>先にも言ったような「高度な心配」は無用！</t>
  </si>
  <si>
    <t>ただだからこそ、</t>
  </si>
  <si>
    <t>一人でプログラムからグラフィックまで制作できるワクワクの環境がここにある。</t>
  </si>
  <si>
    <t>プログラムの世界をあなたのスマートフォンで楽しんでほしい！</t>
  </si>
  <si>
    <t>※HSP PROGRAM CONTESTではWin版のみダウンロードとなります。。。ごめん。</t>
  </si>
  <si>
    <t>満足できなくなって来たら、、、高度なプログラムに挑戦して</t>
  </si>
  <si>
    <t>たまには一息つきに戻っていらっしゃい。</t>
  </si>
  <si>
    <t>ド○クエのような見下ろし型RPGを作るもよし（小さな世界が精いっぱいかもしれないけど・・・）</t>
    <phoneticPr fontId="2"/>
  </si>
  <si>
    <t>マ○オのような横スクロールアクションゲームを作るもよし（ガクガクスクロールが精いっぱいだけど・・・）</t>
    <phoneticPr fontId="2"/>
  </si>
  <si>
    <t>いつでも優しく出迎える懐かしきプログラムの世界がここにあるのだから。。。。</t>
    <phoneticPr fontId="2"/>
  </si>
  <si>
    <t>【インジケータ説明】</t>
  </si>
  <si>
    <t>RUN：何らかの処理実行時に点灯します※</t>
  </si>
  <si>
    <t>PRGSAVE：プログラムの内部セーブ処理実行中に点灯します。</t>
  </si>
  <si>
    <t>VARSAVE:変数の状態セーブ時に点灯します。</t>
  </si>
  <si>
    <t>【キーボード説明】</t>
  </si>
  <si>
    <t>※特殊キーのみ説明します</t>
  </si>
  <si>
    <t>なお、現バージョンでは上記特殊キーを含むカーソルおよびゲームボタン以外は</t>
  </si>
  <si>
    <t>キーリピートがされません。ご留意ください。</t>
  </si>
  <si>
    <t>また、同様に現バージョンではINKEY$での認識ができません。</t>
  </si>
  <si>
    <t>カーソルおよびゲームボタンを使用ください。</t>
  </si>
  <si>
    <t>　　　　　　　またプログラム中でINKEY$で認識可能です。</t>
  </si>
  <si>
    <t>　　　　　　　INKEY$コマンドのリファレンスをご確認下さい。</t>
  </si>
  <si>
    <t>「CL」</t>
  </si>
  <si>
    <t>画面クリアボタンです。</t>
  </si>
  <si>
    <t>「INS」</t>
  </si>
  <si>
    <t>押すたびに「挿入」「上書き」モードに切り替わります。</t>
  </si>
  <si>
    <t>「BS」</t>
  </si>
  <si>
    <t>通常は「Back Space」キーとして動作します。</t>
  </si>
  <si>
    <t>「CAP」</t>
  </si>
  <si>
    <t>SHIFTキーのように動作しますがトグルタイプの為、</t>
  </si>
  <si>
    <t>「2nd」</t>
  </si>
  <si>
    <t>グラフィックキャラクタ（「！」など）の入力キーボードに変わります。</t>
  </si>
  <si>
    <t>「Def」</t>
  </si>
  <si>
    <t>通常のキーボードに戻ります。</t>
  </si>
  <si>
    <t>「EXE」</t>
  </si>
  <si>
    <t>実行キーです。PCでいうところの「ENTER」や「RETURN」キーです。</t>
  </si>
  <si>
    <t>カーソルキー</t>
  </si>
  <si>
    <t>コンソールでの上下左右移動用に使用します。キーリピートが効きます。</t>
  </si>
  <si>
    <t>ゲームボタン（A/B/X/Y）</t>
  </si>
  <si>
    <t>プログラム中でINKEY$で認識のできるボタンとして使用できます。</t>
  </si>
  <si>
    <t>INKEY$コマンドのリファレンスをご確認ください。</t>
    <phoneticPr fontId="2"/>
  </si>
  <si>
    <t>後述べするPRGSAVE/VARSAVE単独動作の場合は点灯しません。</t>
    <phoneticPr fontId="2"/>
  </si>
  <si>
    <t>タイミングは何らかのプログラムの書き換えが終了し、空の「EXE」が実行されたときや</t>
    <phoneticPr fontId="2"/>
  </si>
  <si>
    <t>「RUN」コマンドでプログラムを実行した際などとなります。</t>
    <phoneticPr fontId="2"/>
  </si>
  <si>
    <t>タイミングは変数の値が変更された後の処理実行終了時です。</t>
    <phoneticPr fontId="2"/>
  </si>
  <si>
    <t>また</t>
    <phoneticPr fontId="2"/>
  </si>
  <si>
    <t>VARSAVEコマンドで任意のタイミングに時刻することも可能です。</t>
    <phoneticPr fontId="2"/>
  </si>
  <si>
    <t>ただし、いずれの場合もそのタイミングで変数が書き換わっていることが</t>
    <phoneticPr fontId="2"/>
  </si>
  <si>
    <t>確認できた場合のみ処理が実施されます。</t>
    <phoneticPr fontId="2"/>
  </si>
  <si>
    <t>ただし、キーの表示上は何も変わりませんので注意してください。</t>
    <phoneticPr fontId="2"/>
  </si>
  <si>
    <t>ただし、</t>
    <phoneticPr fontId="2"/>
  </si>
  <si>
    <t>プログラムRUN中は「Break」キーとして動作しますのでご注意ください。</t>
    <phoneticPr fontId="2"/>
  </si>
  <si>
    <t>※将来は仕様の変更の可能性があります</t>
    <phoneticPr fontId="2"/>
  </si>
  <si>
    <t>SHIFT ON/OFFを押すたびに切り替わります。</t>
    <phoneticPr fontId="2"/>
  </si>
  <si>
    <t>画面の基本説明</t>
    <rPh sb="0" eb="2">
      <t>ガメン</t>
    </rPh>
    <rPh sb="3" eb="5">
      <t>キホン</t>
    </rPh>
    <rPh sb="5" eb="7">
      <t>セツメイ</t>
    </rPh>
    <phoneticPr fontId="2"/>
  </si>
  <si>
    <t>まずは使ってみよう!</t>
  </si>
  <si>
    <t>・サンプルプログラムのロードと実行</t>
  </si>
  <si>
    <t>本UMIPI BASICのサンプルプログラムをロードし、動作させてみます。</t>
  </si>
  <si>
    <t>UMIPI BASICを起動したらキーボードから</t>
  </si>
  <si>
    <t>WLOAD [EXE]</t>
  </si>
  <si>
    <t>とします。</t>
  </si>
  <si>
    <t>ここで[EXE]は特殊キー[EXE]を押すという意味です。</t>
  </si>
  <si>
    <t>UMIPIのサンプルプログラムページからプログラムロードが実行されます。</t>
  </si>
  <si>
    <t>終了したら現在のメモリバンク位置を確認します。</t>
  </si>
  <si>
    <t>MEMBANK [EXE]</t>
  </si>
  <si>
    <t>memory bank now 1</t>
  </si>
  <si>
    <t>と表示されればOKです。</t>
  </si>
  <si>
    <t>もし違う場合はメモリバンク１に切り替えます。</t>
  </si>
  <si>
    <t>MEMBANK 1 [EXE]</t>
  </si>
  <si>
    <t>※メモリバンクの意味についてはリファレンスを参照ください。</t>
  </si>
  <si>
    <t>では実行しましょう！</t>
  </si>
  <si>
    <t>RUN [EXE]</t>
  </si>
  <si>
    <t>何か動き出しましたか？</t>
  </si>
  <si>
    <t>サンプルプログラムは作者の意向でその時何が置かれているかわからないので（汗）</t>
  </si>
  <si>
    <t>本書での説明ができません（爆）</t>
  </si>
  <si>
    <t>飽きたらプログラムを終了させます。</t>
  </si>
  <si>
    <t>現バージョンではプログラム実行中にそれを中断（Brake）するキーとして</t>
  </si>
  <si>
    <t>「BS」（Brake/Stopとかなんかでむりくりこじつけましょう！）を押します。</t>
  </si>
  <si>
    <t>[BS]</t>
  </si>
  <si>
    <t>Brake on XX</t>
  </si>
  <si>
    <t>のような感じで終了すると思います。</t>
  </si>
  <si>
    <t>画面がぐちゃぐちゃなままですね。</t>
  </si>
  <si>
    <t>きれいにします。</t>
  </si>
  <si>
    <t>[CL]</t>
  </si>
  <si>
    <t>これは画面クリアコマンドCLSを内部的に発行して画面をクリアしてくれます。</t>
  </si>
  <si>
    <t>このような感じでプログラムの実行が行えます。</t>
  </si>
  <si>
    <t>ではどんなプログラムが動いてたのでしょうか？</t>
  </si>
  <si>
    <t>確認してみましょう。</t>
  </si>
  <si>
    <t>LIST [EXE]</t>
  </si>
  <si>
    <t>リストが表示されます。</t>
  </si>
  <si>
    <t>スクロールして見えなくなってしまった部分はカーソルキーで移動して確認ができます。</t>
  </si>
  <si>
    <t>またそのまま修正も可能です。</t>
  </si>
  <si>
    <t>いろいろ改造してみてください。</t>
  </si>
  <si>
    <t>もしかすると、、、</t>
  </si>
  <si>
    <t>文字が一部読めない、何かへんな形になっているとか</t>
  </si>
  <si>
    <t>色が薄い部分があって認識しにくいとかあるかもしれません。</t>
  </si>
  <si>
    <t>そんな場合は</t>
  </si>
  <si>
    <t>何も表示されていない行まで移動して</t>
  </si>
  <si>
    <t>PCGRESET [EXE]</t>
  </si>
  <si>
    <t>PCGSDGRESET [EXE]</t>
  </si>
  <si>
    <t>としてください。</t>
  </si>
  <si>
    <t>文字化け、濃淡が治ります。</t>
  </si>
  <si>
    <t>・電卓として使ってみよう！</t>
  </si>
  <si>
    <t>・・・とありますが、</t>
  </si>
  <si>
    <t>残念ながら現バージョンでは整数しか扱えません。</t>
  </si>
  <si>
    <t>よって電卓ほど大したことはできません、がコンソールの基本を覚えていただくために</t>
  </si>
  <si>
    <t>実際に実行してみてください。</t>
  </si>
  <si>
    <t>ポケコンではプログラムモードとRUNモードが分かれているものがほとんどでしたので</t>
  </si>
  <si>
    <t>いきなり画面に</t>
  </si>
  <si>
    <t>1+2*3 [EXE]</t>
  </si>
  <si>
    <t>とすれば結果「7」が返ってきますが</t>
  </si>
  <si>
    <t>本UMIPI BASICの場合</t>
  </si>
  <si>
    <t>上記実行結果は・・・</t>
  </si>
  <si>
    <t>行番号「1」の「+2*3」という内容のプログラムが書き込まれてしまいます。</t>
  </si>
  <si>
    <t>※プログラムクリアはNEWコマンドを使用してください。</t>
  </si>
  <si>
    <t>コンソールでダイレクトに計算させるためには</t>
  </si>
  <si>
    <t>PRINT 1+2*3</t>
  </si>
  <si>
    <t>というように命令を明示的に付加して実行します。</t>
  </si>
  <si>
    <t>なお、MSXなどパソコンBASICにあった「？」での代替えはサポートされていませんので注意ください。</t>
  </si>
  <si>
    <t>計算は四則計算をサポートしているので（）や＊/などといったものを最初に計算するようになっています。</t>
  </si>
  <si>
    <t>ダイレクト入力は無論PRINT分だけでなく、コマンドのほとんどのものが利用できます。</t>
  </si>
  <si>
    <t>例えば</t>
  </si>
  <si>
    <t>A=0:FOR I=1 TO 10 :A=A+I:NEXT:PRINT A [EXE]</t>
  </si>
  <si>
    <t>といったプログラム的なものも実行可能です。</t>
  </si>
  <si>
    <t>ダイレクト実行で動作を試してから</t>
  </si>
  <si>
    <t>行番号を挿入してプログラム化をするといった使い方もできます。</t>
  </si>
  <si>
    <t>・メモリバンク機能</t>
  </si>
  <si>
    <t>　　→プログラム格納エリアが分かれている機能の総称です。</t>
  </si>
  <si>
    <t>　　　10個のメモリバンクで構成され、それぞれで16KBのプログラムエリアを確保しています（計160KB）</t>
  </si>
  <si>
    <t>　　　それぞれのメモリバンクのプログラムは他に干渉せず、単独で実行や削除が可能です。</t>
  </si>
  <si>
    <t>　　　変数もローカル変数を利用でき、他メモリバンクでの変数書き換えに干渉しません。</t>
  </si>
  <si>
    <t>　　　グローバル変数も持っているため、それを利用することでプログラムの計算結果などを共有することもできます。</t>
  </si>
  <si>
    <t>　　　互いのメモリバンクにはGOTO/GOSUB文でジャンプすることができます。</t>
  </si>
  <si>
    <t>　　　GOSUBやFOR文でメモリバンク越えでのRETURN/NEXTの実行が可能です。</t>
  </si>
  <si>
    <t>　　　メモリバンク機能はMEMBANKコマンドリファレンスを参照してください。</t>
  </si>
  <si>
    <t>・変数</t>
  </si>
  <si>
    <t>　　ローカルとグローバル変数を持ちます。</t>
  </si>
  <si>
    <t>　　ローカル変数はメモリバンク内のみ有効。</t>
  </si>
  <si>
    <t>　　グローバル変数は全メモリバンクから利用可能となります。</t>
  </si>
  <si>
    <t>　　CLEARコマンドのオプションにより変数初期範囲が異なるので注意してください。</t>
  </si>
  <si>
    <t>　　CLEARコマンドの詳細はリファレンスマニュアルを確認してください。</t>
  </si>
  <si>
    <t>　　→ローカル変数　変数</t>
  </si>
  <si>
    <t>　　→グローバル変数　変数</t>
  </si>
  <si>
    <t>　　　　　　　　　　　文字変数※※</t>
  </si>
  <si>
    <t>　　　　※配列変数の添え字は現バージョンでのものです。今後変動の可能性があります</t>
  </si>
  <si>
    <t>　　　　※文字変数の格納文字数は64文字です。これは現バージョンのものであり、今後変動の可能性があります。</t>
  </si>
  <si>
    <t>・PCG機能</t>
  </si>
  <si>
    <t>　　→本UMIPI BASICではPCG（プログラマブル・キャラクタ・ジェネレータ）機能を搭載しています。</t>
  </si>
  <si>
    <t>　　　現バージョンではGPRINTやPSETなどグラフィック命令がほぼないに等しいBASICと感じられてしまいがちですが</t>
  </si>
  <si>
    <t>　　　ASCIIキャラクタを任意のキャラクタパターンに変更ができるPCG機能を使用することで</t>
  </si>
  <si>
    <t>　　　表現力に幅を持たせることが可能です。</t>
  </si>
  <si>
    <t>　　　また</t>
  </si>
  <si>
    <t>　　　PCG機能と合わせ、縦ラインごとではありますが濃淡を8段階で変更できる機能（PCGSDGSET）を装備しているため</t>
  </si>
  <si>
    <t>　　　海の波の表現や遠くの背景表現などに利用できるかもしれません。</t>
  </si>
  <si>
    <t>　　　詳しくは</t>
  </si>
  <si>
    <t>　　　PCG機能・・・PCGSET/PCGRESTコマンドリファレンスマニュアル</t>
  </si>
  <si>
    <t>　　　PCG濃淡機能・・・PCGSDGSET/PCGSDGRESETコマンドリファレンスマニュアル</t>
  </si>
  <si>
    <t>　　　を参照してください。</t>
  </si>
  <si>
    <t>・外部プログラム取り込み機能</t>
  </si>
  <si>
    <t>　　→WLOADコマンドでWeb上に書かれたプログラムを読み込むことができます。</t>
  </si>
  <si>
    <t>　　　現時点ではhatenaブログ内の&lt;P&gt;&lt;/P&gt;で囲まれた「引用」部分に書かれたプログラムをロードで来ます。</t>
  </si>
  <si>
    <t xml:space="preserve">　　　またロード先バンク指定ができるので複数のメモリバンクで構成された大型プログラムも任意のバンクへロードすることも可能です。 </t>
  </si>
  <si>
    <t>　　　※現状ではまだまだ実装が甘く、エラーになる、暴走する、あるパターンは読めないなどいろいろあります。。。</t>
  </si>
  <si>
    <t>　　　将来的には書き出しも何らかの形で実現したいですが、、、現時点では読み込みのみとなります。</t>
  </si>
  <si>
    <t>　　　※アイディアはあるんですけどね、サーバを用意しないといけない、CGIも。。。ハードル高し。実現時には100円ぐらいの有料アプリ化させてください（汗）</t>
  </si>
  <si>
    <t>A～Zおよび配列変数A[0]～[31※]</t>
    <phoneticPr fontId="2"/>
  </si>
  <si>
    <t>　　　　　　　　　　文字変数※※:A$～Z$および配列変数A$[0]～[31※]</t>
    <phoneticPr fontId="2"/>
  </si>
  <si>
    <t>A@～Z@および配列変数A@[0]～[31※]</t>
    <phoneticPr fontId="2"/>
  </si>
  <si>
    <t>A$@～Z$@および配列変数A$@[0]～[31※]</t>
    <phoneticPr fontId="2"/>
  </si>
  <si>
    <t>　*,/,+.-,(,),=,==,&gt;,&lt;,&gt;=,=&gt;,&lt;=,=&lt;,!=,&lt;&gt;,|(or),&amp;(and)</t>
  </si>
  <si>
    <t>エラー等について</t>
  </si>
  <si>
    <t>　実は。。。エラー処理、不正処理がまだまだ未成熟です。</t>
  </si>
  <si>
    <t>　エラーが出てもほぼすべてSyntaxエラーを返したり、</t>
  </si>
  <si>
    <t>　エラーを返したにもかかわらずプログラムが動き続けたり</t>
  </si>
  <si>
    <t>　最悪は強制終了することがあります。</t>
  </si>
  <si>
    <t>　　　真は「-1」、偽は「0」を返します。</t>
    <phoneticPr fontId="2"/>
  </si>
  <si>
    <t>　　　IF文での条件式は「0」以外を真と判断するのではなく</t>
    <phoneticPr fontId="2"/>
  </si>
  <si>
    <t>　　　「-1」を真と判断しそれ以外を偽地判断するので注意してください。</t>
    <phoneticPr fontId="2"/>
  </si>
  <si>
    <t>　　　従来のBASICでは文字の開始位置は「1」でしたが</t>
    <phoneticPr fontId="2"/>
  </si>
  <si>
    <t>　　　UMIPI BASICでは文字の開始位置は「0」からとなります。</t>
    <phoneticPr fontId="2"/>
  </si>
  <si>
    <t>　　　ご注意ください。</t>
    <phoneticPr fontId="2"/>
  </si>
  <si>
    <t>　　　既に条件を満たした結果であっても必ず１処理文通過します。</t>
    <phoneticPr fontId="2"/>
  </si>
  <si>
    <t>　　　これはNEXT文で初めて条件判断するためです。</t>
    <phoneticPr fontId="2"/>
  </si>
  <si>
    <t>　　　FOR文、GOSUB文それぞれで10段のネストが可能となっています。</t>
    <phoneticPr fontId="2"/>
  </si>
  <si>
    <t>・論理演算について</t>
    <phoneticPr fontId="2"/>
  </si>
  <si>
    <t>・MID$,INSTRでの文字位置について</t>
    <phoneticPr fontId="2"/>
  </si>
  <si>
    <t>・FOR文について</t>
    <phoneticPr fontId="2"/>
  </si>
  <si>
    <t>・FORやGOSUBのネストについて</t>
    <phoneticPr fontId="2"/>
  </si>
  <si>
    <t>UMIPI BASICの仕様・特徴</t>
    <rPh sb="12" eb="14">
      <t>シヨウ</t>
    </rPh>
    <rPh sb="15" eb="17">
      <t>トクチョウ</t>
    </rPh>
    <phoneticPr fontId="2"/>
  </si>
  <si>
    <t>・使用可能演算子</t>
    <phoneticPr fontId="2"/>
  </si>
  <si>
    <t>・かな入力（ローマ字入力インタフェース）</t>
  </si>
  <si>
    <t>・コマンドヘルプリンク機能</t>
  </si>
  <si>
    <t>・ジェスチャー機能（左右でメモリバンク切り替え/上から下でLISTコマンド/下から上でRUNとか）</t>
  </si>
  <si>
    <t>・WLOADの改修。ブログ上じゃなくて、、、何かないかな。。。うむ</t>
  </si>
  <si>
    <t>・コンソールそのもの改修。やっぱりおかしいので。</t>
  </si>
  <si>
    <t>・GCURSOR/GPRINT実装</t>
  </si>
  <si>
    <t>・ローカルでのファイルセーブとロード、FILESによるプログラム一覧表示</t>
  </si>
  <si>
    <t>・エラー処理の充実化</t>
  </si>
  <si>
    <t>・実数の取り扱いと三角関数の実装</t>
  </si>
  <si>
    <t>・一部の効果音実装（BEEPコマンド）</t>
  </si>
  <si>
    <t>・INKEY$仕様をまともに、、、</t>
  </si>
  <si>
    <t>・INPUT文を実装したい。。。</t>
  </si>
  <si>
    <t>・READ,RESTORE文も実装したい。。。</t>
  </si>
  <si>
    <t>実装・改修したいこと（順位不動）</t>
    <rPh sb="11" eb="13">
      <t>ジュンイ</t>
    </rPh>
    <rPh sb="13" eb="15">
      <t>フドウ</t>
    </rPh>
    <phoneticPr fontId="2"/>
  </si>
  <si>
    <t>・WSAVE実装</t>
    <phoneticPr fontId="2"/>
  </si>
  <si>
    <t>初版 UMIPI BASIC Ver.0.3 Build 63ベースで作成</t>
    <rPh sb="0" eb="2">
      <t>ショハン</t>
    </rPh>
    <rPh sb="35" eb="37">
      <t>サクセイ</t>
    </rPh>
    <phoneticPr fontId="2"/>
  </si>
  <si>
    <t>・本プログラムの使用について</t>
    <rPh sb="1" eb="2">
      <t>ホン</t>
    </rPh>
    <rPh sb="8" eb="10">
      <t>シヨウ</t>
    </rPh>
    <phoneticPr fontId="2"/>
  </si>
  <si>
    <t>著作権は作者であるUMIPIにあります。</t>
    <rPh sb="0" eb="3">
      <t>チョサクケン</t>
    </rPh>
    <rPh sb="4" eb="6">
      <t>サクシャ</t>
    </rPh>
    <phoneticPr fontId="2"/>
  </si>
  <si>
    <t>本説明書、UMIPI BASIC本体プログラム等を無断で各種メディアへ同梱、Webでの配布を行うことは許可しません。</t>
    <rPh sb="0" eb="1">
      <t>ホン</t>
    </rPh>
    <rPh sb="1" eb="4">
      <t>セツメイショ</t>
    </rPh>
    <rPh sb="16" eb="18">
      <t>ホンタイ</t>
    </rPh>
    <rPh sb="23" eb="24">
      <t>トウ</t>
    </rPh>
    <rPh sb="25" eb="27">
      <t>ムダン</t>
    </rPh>
    <rPh sb="28" eb="30">
      <t>カクシュ</t>
    </rPh>
    <rPh sb="35" eb="37">
      <t>ドウコン</t>
    </rPh>
    <rPh sb="43" eb="45">
      <t>ハイフ</t>
    </rPh>
    <rPh sb="46" eb="47">
      <t>オコナ</t>
    </rPh>
    <rPh sb="51" eb="53">
      <t>キョカ</t>
    </rPh>
    <phoneticPr fontId="2"/>
  </si>
  <si>
    <t>必要な場合はWebサイト、Twitter（ID：umipi）を通じご連絡ください。</t>
    <rPh sb="0" eb="2">
      <t>ヒツヨウ</t>
    </rPh>
    <rPh sb="3" eb="5">
      <t>バアイ</t>
    </rPh>
    <rPh sb="31" eb="32">
      <t>ツウ</t>
    </rPh>
    <rPh sb="34" eb="36">
      <t>レンラク</t>
    </rPh>
    <phoneticPr fontId="2"/>
  </si>
  <si>
    <t>本プログラムの使用した結果発生した、あるいは使用できないことによって発生した損害や不利益に対して、一切の責任を負いません。</t>
    <rPh sb="0" eb="1">
      <t>ホン</t>
    </rPh>
    <rPh sb="7" eb="9">
      <t>シヨウ</t>
    </rPh>
    <rPh sb="11" eb="13">
      <t>ケッカ</t>
    </rPh>
    <rPh sb="13" eb="15">
      <t>ハッセイ</t>
    </rPh>
    <rPh sb="22" eb="24">
      <t>シヨウ</t>
    </rPh>
    <rPh sb="34" eb="36">
      <t>ハッセイ</t>
    </rPh>
    <rPh sb="38" eb="40">
      <t>ソンガイ</t>
    </rPh>
    <rPh sb="41" eb="44">
      <t>フリエキ</t>
    </rPh>
    <rPh sb="45" eb="46">
      <t>タイ</t>
    </rPh>
    <rPh sb="49" eb="51">
      <t>イッサイ</t>
    </rPh>
    <rPh sb="52" eb="54">
      <t>セキニン</t>
    </rPh>
    <rPh sb="55" eb="56">
      <t>オ</t>
    </rPh>
    <phoneticPr fontId="2"/>
  </si>
  <si>
    <t>WLOAD ["任意のURL"]
URL指定がない場合、デフォルトで「http://d.hatena.ne.jp/UMIPI/20150804」が指定されます。
なんらかのURL（というか文字列）が書かれるとそれを記憶し、次回以降のWLOADコマンド時にURL指定は不要となります。
Hatenaブログ等、ご自身のブログにプログラムを置く場合はプログラムコードを
UMIBASIC:MB#[バンク番号]
　　　　　　　：
UMIBASIC:END
でくくります。
http://d.hatena.ne.jp/UMIPI/20150804
サイトを参考にしてみてください。</t>
    <rPh sb="8" eb="10">
      <t>ニンイ</t>
    </rPh>
    <rPh sb="20" eb="22">
      <t>シテイ</t>
    </rPh>
    <rPh sb="25" eb="27">
      <t>バアイ</t>
    </rPh>
    <rPh sb="73" eb="75">
      <t>シテイ</t>
    </rPh>
    <rPh sb="94" eb="97">
      <t>モジレツ</t>
    </rPh>
    <rPh sb="99" eb="100">
      <t>カ</t>
    </rPh>
    <rPh sb="107" eb="109">
      <t>キオク</t>
    </rPh>
    <rPh sb="111" eb="113">
      <t>ジカイ</t>
    </rPh>
    <rPh sb="113" eb="115">
      <t>イコウ</t>
    </rPh>
    <rPh sb="125" eb="126">
      <t>ジ</t>
    </rPh>
    <rPh sb="130" eb="132">
      <t>シテイ</t>
    </rPh>
    <rPh sb="133" eb="135">
      <t>フヨウ</t>
    </rPh>
    <rPh sb="152" eb="153">
      <t>トウ</t>
    </rPh>
    <rPh sb="155" eb="157">
      <t>ジシン</t>
    </rPh>
    <rPh sb="168" eb="169">
      <t>オ</t>
    </rPh>
    <rPh sb="170" eb="172">
      <t>バアイ</t>
    </rPh>
    <rPh sb="200" eb="202">
      <t>バンゴウ</t>
    </rPh>
    <rPh sb="276" eb="278">
      <t>サンコウ</t>
    </rPh>
    <phoneticPr fontId="2"/>
  </si>
  <si>
    <t>UMIPI BASIC コマンドリファレンス</t>
    <phoneticPr fontId="2"/>
  </si>
  <si>
    <t>謝辞</t>
    <rPh sb="0" eb="2">
      <t>シャジ</t>
    </rPh>
    <phoneticPr fontId="2"/>
  </si>
  <si>
    <t>門真 なむ様</t>
    <rPh sb="5" eb="6">
      <t>サマ</t>
    </rPh>
    <phoneticPr fontId="2"/>
  </si>
  <si>
    <t>・美咲フォント作者</t>
    <rPh sb="1" eb="3">
      <t>ミサキ</t>
    </rPh>
    <rPh sb="7" eb="9">
      <t>サクシャ</t>
    </rPh>
    <phoneticPr fontId="2"/>
  </si>
  <si>
    <t>美咲フォントホームページ</t>
    <rPh sb="0" eb="2">
      <t>ミサキ</t>
    </rPh>
    <phoneticPr fontId="2"/>
  </si>
  <si>
    <t>http://www.geocities.jp/littlimi/misaki.htm</t>
  </si>
  <si>
    <t>UMIPI BASICのフォントは美咲フォントを改廃利用させていただいております。</t>
    <rPh sb="17" eb="19">
      <t>ミサキ</t>
    </rPh>
    <rPh sb="24" eb="26">
      <t>カイハイ</t>
    </rPh>
    <rPh sb="26" eb="28">
      <t>リヨウ</t>
    </rPh>
    <phoneticPr fontId="2"/>
  </si>
  <si>
    <t>・Android実機稼働テスト</t>
    <rPh sb="8" eb="10">
      <t>ジッキ</t>
    </rPh>
    <rPh sb="10" eb="12">
      <t>カドウ</t>
    </rPh>
    <phoneticPr fontId="2"/>
  </si>
  <si>
    <t>Kinta様</t>
    <rPh sb="5" eb="6">
      <t>サマ</t>
    </rPh>
    <phoneticPr fontId="2"/>
  </si>
  <si>
    <t>@take様</t>
    <rPh sb="0" eb="6">
      <t>サマ</t>
    </rPh>
    <phoneticPr fontId="2"/>
  </si>
  <si>
    <t>NEXUS ６/NEXUS ７ (2012）</t>
    <phoneticPr fontId="2"/>
  </si>
  <si>
    <t>ASUS MeMO Pad</t>
    <phoneticPr fontId="2"/>
  </si>
  <si>
    <t>まことにありがとうございます！</t>
    <phoneticPr fontId="2"/>
  </si>
  <si>
    <t>皆様のおかげで本プログラムを作成することができました！</t>
    <rPh sb="0" eb="2">
      <t>ミナサマ</t>
    </rPh>
    <rPh sb="7" eb="8">
      <t>ホン</t>
    </rPh>
    <rPh sb="14" eb="16">
      <t>サクセイ</t>
    </rPh>
    <phoneticPr fontId="2"/>
  </si>
  <si>
    <t>謝辞シート追加</t>
    <rPh sb="0" eb="2">
      <t>シャジ</t>
    </rPh>
    <rPh sb="5" eb="7">
      <t>ツイカ</t>
    </rPh>
    <phoneticPr fontId="2"/>
  </si>
  <si>
    <t>VIBRATIONコマンド追加　(Ver0.3 Build 64)</t>
    <rPh sb="13" eb="15">
      <t>ツイカ</t>
    </rPh>
    <phoneticPr fontId="2"/>
  </si>
  <si>
    <t>VIBRATION</t>
    <phoneticPr fontId="2"/>
  </si>
  <si>
    <t>振動ON/OFF
および任意の時間振動させます</t>
    <rPh sb="0" eb="2">
      <t>シンドウ</t>
    </rPh>
    <rPh sb="12" eb="14">
      <t>ニンイ</t>
    </rPh>
    <rPh sb="15" eb="17">
      <t>ジカン</t>
    </rPh>
    <rPh sb="17" eb="19">
      <t>シンドウ</t>
    </rPh>
    <phoneticPr fontId="2"/>
  </si>
  <si>
    <t>VIBRATION "ON"/"OFF"
振動有効/無効を切り替えます。併せて画面上部インジケーター表示も変わります。
VIBRATION [時間（ミリ秒）]
任意の時間振動させます。</t>
    <rPh sb="21" eb="23">
      <t>シンドウ</t>
    </rPh>
    <rPh sb="23" eb="25">
      <t>ユウコウ</t>
    </rPh>
    <rPh sb="26" eb="28">
      <t>ムコウ</t>
    </rPh>
    <rPh sb="29" eb="30">
      <t>キ</t>
    </rPh>
    <rPh sb="31" eb="32">
      <t>カ</t>
    </rPh>
    <rPh sb="36" eb="37">
      <t>アワ</t>
    </rPh>
    <rPh sb="39" eb="41">
      <t>ガメン</t>
    </rPh>
    <rPh sb="41" eb="43">
      <t>ジョウブ</t>
    </rPh>
    <rPh sb="50" eb="52">
      <t>ヒョウジ</t>
    </rPh>
    <rPh sb="53" eb="54">
      <t>カ</t>
    </rPh>
    <rPh sb="72" eb="74">
      <t>ジカン</t>
    </rPh>
    <rPh sb="77" eb="78">
      <t>ビョウ</t>
    </rPh>
    <rPh sb="81" eb="83">
      <t>ニンイ</t>
    </rPh>
    <rPh sb="84" eb="86">
      <t>ジカン</t>
    </rPh>
    <rPh sb="86" eb="88">
      <t>シンドウ</t>
    </rPh>
    <phoneticPr fontId="2"/>
  </si>
  <si>
    <t>VIBRATION：振動モードONの場合表示されます。</t>
    <rPh sb="10" eb="12">
      <t>シンドウ</t>
    </rPh>
    <rPh sb="18" eb="20">
      <t>バアイ</t>
    </rPh>
    <rPh sb="20" eb="22">
      <t>ヒョウジ</t>
    </rPh>
    <phoneticPr fontId="2"/>
  </si>
  <si>
    <t>ONの場合キーボードを押すと振動します。</t>
    <rPh sb="3" eb="5">
      <t>バアイ</t>
    </rPh>
    <rPh sb="11" eb="12">
      <t>オ</t>
    </rPh>
    <rPh sb="14" eb="16">
      <t>シンドウ</t>
    </rPh>
    <phoneticPr fontId="2"/>
  </si>
  <si>
    <t>OFFの場合プログラム中任意にVIBRATIONコマンドが使用されても振動しません。</t>
    <rPh sb="4" eb="6">
      <t>バアイ</t>
    </rPh>
    <rPh sb="11" eb="12">
      <t>チュウ</t>
    </rPh>
    <rPh sb="12" eb="14">
      <t>ニンイ</t>
    </rPh>
    <rPh sb="29" eb="31">
      <t>シヨウ</t>
    </rPh>
    <rPh sb="35" eb="37">
      <t>シンドウ</t>
    </rPh>
    <phoneticPr fontId="2"/>
  </si>
  <si>
    <t>UMIPI BASIC Ver.0.4取り扱い説明書</t>
    <rPh sb="19" eb="20">
      <t>ト</t>
    </rPh>
    <rPh sb="21" eb="22">
      <t>アツカ</t>
    </rPh>
    <rPh sb="23" eb="26">
      <t>セツメイショ</t>
    </rPh>
    <phoneticPr fontId="2"/>
  </si>
  <si>
    <t>・Winのみ物理キーボードに対応（ただし超変則的）
　→キーマトリクスは本手順書に後ほど反映予定
　→これによりVerを0.1アップ。Ver0.4とする。Build番号は継続。
・ソフトウェアキーボードに「\」がないのを修正
・変数添え字オーバ時の処理追加
・WIDTHに10x5、30x7モード追加（低速マシン配慮だが、、、うむ）</t>
    <rPh sb="82" eb="84">
      <t>バンゴウ</t>
    </rPh>
    <rPh sb="85" eb="87">
      <t>ケイゾク</t>
    </rPh>
    <rPh sb="110" eb="112">
      <t>シュウセイ</t>
    </rPh>
    <rPh sb="114" eb="116">
      <t>ヘンスウ</t>
    </rPh>
    <rPh sb="116" eb="117">
      <t>ソ</t>
    </rPh>
    <rPh sb="118" eb="119">
      <t>ジ</t>
    </rPh>
    <rPh sb="122" eb="123">
      <t>ジ</t>
    </rPh>
    <rPh sb="124" eb="126">
      <t>ショリ</t>
    </rPh>
    <rPh sb="126" eb="128">
      <t>ツイカ</t>
    </rPh>
    <rPh sb="148" eb="150">
      <t>ツイカ</t>
    </rPh>
    <rPh sb="151" eb="153">
      <t>テイソク</t>
    </rPh>
    <rPh sb="156" eb="158">
      <t>ハイリョ</t>
    </rPh>
    <phoneticPr fontId="2"/>
  </si>
  <si>
    <t>WIDTH 表示桁数
現時点では表示桁数は１０，２０，３０，４０のみ指定が可能です。
それぞれ
10x5行(文字サイズ大） 左右余白あり
20x5行（文字サイズ大）左右余白なし
30x7行（文字サイズ小）左右余白あり
40x7行（文字サイズ小）左右余白なし
となります。</t>
    <rPh sb="6" eb="8">
      <t>ヒョウジ</t>
    </rPh>
    <rPh sb="8" eb="10">
      <t>ケタスウ</t>
    </rPh>
    <rPh sb="11" eb="14">
      <t>ゲンジテン</t>
    </rPh>
    <rPh sb="16" eb="18">
      <t>ヒョウジ</t>
    </rPh>
    <rPh sb="18" eb="20">
      <t>ケタスウ</t>
    </rPh>
    <rPh sb="34" eb="36">
      <t>シテイ</t>
    </rPh>
    <rPh sb="37" eb="39">
      <t>カノウ</t>
    </rPh>
    <rPh sb="52" eb="53">
      <t>ギョウ</t>
    </rPh>
    <rPh sb="54" eb="56">
      <t>モジ</t>
    </rPh>
    <rPh sb="59" eb="60">
      <t>ダイ</t>
    </rPh>
    <rPh sb="62" eb="64">
      <t>サユウ</t>
    </rPh>
    <rPh sb="64" eb="66">
      <t>ヨハク</t>
    </rPh>
    <rPh sb="73" eb="74">
      <t>ギョウ</t>
    </rPh>
    <rPh sb="75" eb="77">
      <t>モジ</t>
    </rPh>
    <rPh sb="80" eb="81">
      <t>ダイ</t>
    </rPh>
    <rPh sb="82" eb="84">
      <t>サユウ</t>
    </rPh>
    <rPh sb="84" eb="86">
      <t>ヨハク</t>
    </rPh>
    <rPh sb="93" eb="94">
      <t>ギョウ</t>
    </rPh>
    <rPh sb="95" eb="97">
      <t>モジ</t>
    </rPh>
    <rPh sb="100" eb="101">
      <t>ショウ</t>
    </rPh>
    <rPh sb="102" eb="104">
      <t>サユウ</t>
    </rPh>
    <rPh sb="104" eb="106">
      <t>ヨハク</t>
    </rPh>
    <rPh sb="113" eb="114">
      <t>ギョウ</t>
    </rPh>
    <rPh sb="115" eb="117">
      <t>モジ</t>
    </rPh>
    <rPh sb="120" eb="121">
      <t>ショウ</t>
    </rPh>
    <rPh sb="122" eb="124">
      <t>サユウ</t>
    </rPh>
    <rPh sb="124" eb="126">
      <t>ヨハク</t>
    </rPh>
    <phoneticPr fontId="2"/>
  </si>
  <si>
    <t>・物理キーについて</t>
    <rPh sb="1" eb="3">
      <t>ブツリ</t>
    </rPh>
    <phoneticPr fontId="2"/>
  </si>
  <si>
    <t>　Windows版のみ物理キーボードからの入力が行えます。</t>
    <rPh sb="8" eb="9">
      <t>バン</t>
    </rPh>
    <rPh sb="11" eb="13">
      <t>ブツリ</t>
    </rPh>
    <rPh sb="21" eb="23">
      <t>ニュウリョク</t>
    </rPh>
    <rPh sb="24" eb="25">
      <t>オコナ</t>
    </rPh>
    <phoneticPr fontId="2"/>
  </si>
  <si>
    <t>　ただし、変則的なためそれほど入力が便利になるわけではありません。</t>
    <rPh sb="5" eb="8">
      <t>ヘンソクテキ</t>
    </rPh>
    <rPh sb="15" eb="17">
      <t>ニュウリョク</t>
    </rPh>
    <rPh sb="18" eb="20">
      <t>ベンリ</t>
    </rPh>
    <phoneticPr fontId="2"/>
  </si>
  <si>
    <t>　アルファベット、スペース、数値に関してはキーボードどのままの入力が行えます。</t>
    <rPh sb="14" eb="16">
      <t>スウチ</t>
    </rPh>
    <rPh sb="17" eb="18">
      <t>カン</t>
    </rPh>
    <rPh sb="31" eb="33">
      <t>ニュウリョク</t>
    </rPh>
    <rPh sb="34" eb="35">
      <t>オコナ</t>
    </rPh>
    <phoneticPr fontId="2"/>
  </si>
  <si>
    <t>　記号も!"#$%&amp;'()にかんしてはそのまま入力できます。</t>
    <rPh sb="1" eb="3">
      <t>キゴウ</t>
    </rPh>
    <rPh sb="23" eb="25">
      <t>ニュウリョク</t>
    </rPh>
    <phoneticPr fontId="2"/>
  </si>
  <si>
    <t>　それ以外の記号についてはかなり変則的です。</t>
    <rPh sb="3" eb="5">
      <t>イガイ</t>
    </rPh>
    <rPh sb="6" eb="8">
      <t>キゴウ</t>
    </rPh>
    <rPh sb="16" eb="19">
      <t>ヘンソクテキ</t>
    </rPh>
    <phoneticPr fontId="2"/>
  </si>
  <si>
    <t>　下記にその対応表を記載します。</t>
    <rPh sb="1" eb="3">
      <t>カキ</t>
    </rPh>
    <rPh sb="6" eb="8">
      <t>タイオウ</t>
    </rPh>
    <rPh sb="8" eb="9">
      <t>ヒョウ</t>
    </rPh>
    <rPh sb="10" eb="12">
      <t>キサイ</t>
    </rPh>
    <phoneticPr fontId="2"/>
  </si>
  <si>
    <t>BACK SPACE</t>
  </si>
  <si>
    <t>TAB</t>
  </si>
  <si>
    <t>[EXE]</t>
  </si>
  <si>
    <t>CTRL</t>
  </si>
  <si>
    <t>ALT</t>
  </si>
  <si>
    <t>ESC</t>
  </si>
  <si>
    <t>←</t>
  </si>
  <si>
    <t>↑</t>
  </si>
  <si>
    <t>→</t>
  </si>
  <si>
    <t>↓</t>
  </si>
  <si>
    <t>F1</t>
  </si>
  <si>
    <t>F2</t>
  </si>
  <si>
    <t>F3</t>
  </si>
  <si>
    <t>F4</t>
  </si>
  <si>
    <t>F5</t>
  </si>
  <si>
    <t>[RUN]</t>
  </si>
  <si>
    <t>F6</t>
  </si>
  <si>
    <t>F7</t>
  </si>
  <si>
    <t>F8</t>
  </si>
  <si>
    <t>F9</t>
  </si>
  <si>
    <t>[:]</t>
    <phoneticPr fontId="2"/>
  </si>
  <si>
    <t>[\]</t>
    <phoneticPr fontId="2"/>
  </si>
  <si>
    <t>[;]</t>
    <phoneticPr fontId="2"/>
  </si>
  <si>
    <t>[&lt;KeyA&gt;]</t>
    <phoneticPr fontId="2"/>
  </si>
  <si>
    <t>[&lt;KeyX&gt;]</t>
    <phoneticPr fontId="2"/>
  </si>
  <si>
    <t>[&lt;KeyB&gt;]</t>
    <phoneticPr fontId="2"/>
  </si>
  <si>
    <t>[&lt;KeyY&gt;]</t>
    <phoneticPr fontId="2"/>
  </si>
  <si>
    <t>[0]</t>
    <phoneticPr fontId="2"/>
  </si>
  <si>
    <t>[=]</t>
    <phoneticPr fontId="2"/>
  </si>
  <si>
    <t>[&lt;KeyL&gt;]</t>
    <phoneticPr fontId="2"/>
  </si>
  <si>
    <t>[-]</t>
    <phoneticPr fontId="2"/>
  </si>
  <si>
    <t>[&lt;KeyU&gt;]</t>
    <phoneticPr fontId="2"/>
  </si>
  <si>
    <t>[*]</t>
    <phoneticPr fontId="2"/>
  </si>
  <si>
    <t>[&lt;KeyR&gt;]</t>
    <phoneticPr fontId="2"/>
  </si>
  <si>
    <t>[+]</t>
    <phoneticPr fontId="2"/>
  </si>
  <si>
    <t>[&lt;KeyD&gt;]</t>
    <phoneticPr fontId="2"/>
  </si>
  <si>
    <t>[/]</t>
    <phoneticPr fontId="2"/>
  </si>
  <si>
    <t>[,]</t>
    <phoneticPr fontId="2"/>
  </si>
  <si>
    <t>[.]</t>
    <phoneticPr fontId="2"/>
  </si>
  <si>
    <t>[?]</t>
    <phoneticPr fontId="2"/>
  </si>
  <si>
    <t>[|]</t>
    <phoneticPr fontId="2"/>
  </si>
  <si>
    <t>[[]</t>
    <phoneticPr fontId="2"/>
  </si>
  <si>
    <t>[]]</t>
    <phoneticPr fontId="2"/>
  </si>
  <si>
    <t>[_]</t>
    <phoneticPr fontId="2"/>
  </si>
  <si>
    <t>[@]</t>
    <phoneticPr fontId="2"/>
  </si>
  <si>
    <t>[&gt;]</t>
    <phoneticPr fontId="2"/>
  </si>
  <si>
    <t>[&lt;]</t>
    <phoneticPr fontId="2"/>
  </si>
  <si>
    <t>[^]</t>
    <phoneticPr fontId="2"/>
  </si>
  <si>
    <t>[~]</t>
    <phoneticPr fontId="2"/>
  </si>
  <si>
    <t>[{]</t>
    <phoneticPr fontId="2"/>
  </si>
  <si>
    <t>[}]</t>
    <phoneticPr fontId="2"/>
  </si>
  <si>
    <t>直接入力</t>
    <rPh sb="0" eb="2">
      <t>チョクセツ</t>
    </rPh>
    <rPh sb="2" eb="4">
      <t>ニュウリョク</t>
    </rPh>
    <phoneticPr fontId="2"/>
  </si>
  <si>
    <t>SHIFT入力</t>
    <rPh sb="5" eb="7">
      <t>ニュウリョク</t>
    </rPh>
    <phoneticPr fontId="2"/>
  </si>
  <si>
    <t>物理キーマトリクス情報を記入「仕様・特徴」シートに追加</t>
    <rPh sb="0" eb="2">
      <t>ブツリ</t>
    </rPh>
    <rPh sb="9" eb="11">
      <t>ジョウホウ</t>
    </rPh>
    <rPh sb="12" eb="14">
      <t>キニュウ</t>
    </rPh>
    <rPh sb="15" eb="17">
      <t>シヨウ</t>
    </rPh>
    <rPh sb="18" eb="20">
      <t>トクチョウ</t>
    </rPh>
    <rPh sb="25" eb="27">
      <t>ツイカ</t>
    </rPh>
    <phoneticPr fontId="2"/>
  </si>
</sst>
</file>

<file path=xl/styles.xml><?xml version="1.0" encoding="utf-8"?>
<styleSheet xmlns="http://schemas.openxmlformats.org/spreadsheetml/2006/main" xmlns:mc="http://schemas.openxmlformats.org/markup-compatibility/2006" xmlns:x14ac="http://schemas.microsoft.com/office/spreadsheetml/2009/9/ac" mc:Ignorable="x14ac">
  <fonts count="15" x14ac:knownFonts="1">
    <font>
      <sz val="11"/>
      <color theme="1"/>
      <name val="ＭＳ Ｐゴシック"/>
      <family val="2"/>
      <charset val="128"/>
      <scheme val="minor"/>
    </font>
    <font>
      <sz val="11"/>
      <color theme="0"/>
      <name val="ＭＳ Ｐゴシック"/>
      <family val="2"/>
      <charset val="128"/>
      <scheme val="minor"/>
    </font>
    <font>
      <sz val="6"/>
      <name val="ＭＳ Ｐゴシック"/>
      <family val="2"/>
      <charset val="128"/>
      <scheme val="minor"/>
    </font>
    <font>
      <sz val="11"/>
      <color theme="0"/>
      <name val="ＭＳ Ｐゴシック"/>
      <family val="3"/>
      <charset val="128"/>
      <scheme val="minor"/>
    </font>
    <font>
      <b/>
      <sz val="22"/>
      <color theme="1"/>
      <name val="ＭＳ Ｐゴシック"/>
      <family val="3"/>
      <charset val="128"/>
      <scheme val="minor"/>
    </font>
    <font>
      <sz val="11"/>
      <color theme="0" tint="-0.14999847407452621"/>
      <name val="ＭＳ Ｐゴシック"/>
      <family val="2"/>
      <charset val="128"/>
      <scheme val="minor"/>
    </font>
    <font>
      <sz val="10"/>
      <color theme="1"/>
      <name val="ＭＳ ゴシック"/>
      <family val="3"/>
      <charset val="128"/>
    </font>
    <font>
      <sz val="10"/>
      <color theme="1"/>
      <name val="ＭＳ Ｐゴシック"/>
      <family val="2"/>
      <charset val="128"/>
      <scheme val="minor"/>
    </font>
    <font>
      <sz val="9"/>
      <color theme="1"/>
      <name val="ＭＳ ゴシック"/>
      <family val="3"/>
      <charset val="128"/>
    </font>
    <font>
      <sz val="11"/>
      <color theme="0" tint="-0.249977111117893"/>
      <name val="ＭＳ Ｐゴシック"/>
      <family val="2"/>
      <charset val="128"/>
      <scheme val="minor"/>
    </font>
    <font>
      <b/>
      <sz val="11"/>
      <color theme="1"/>
      <name val="ＭＳ Ｐゴシック"/>
      <family val="3"/>
      <charset val="128"/>
      <scheme val="minor"/>
    </font>
    <font>
      <b/>
      <sz val="12"/>
      <color theme="1"/>
      <name val="ＭＳ Ｐゴシック"/>
      <family val="3"/>
      <charset val="128"/>
      <scheme val="minor"/>
    </font>
    <font>
      <b/>
      <sz val="14"/>
      <color theme="1"/>
      <name val="ＭＳ Ｐゴシック"/>
      <family val="3"/>
      <charset val="128"/>
      <scheme val="minor"/>
    </font>
    <font>
      <i/>
      <sz val="11"/>
      <color theme="1"/>
      <name val="ＭＳ Ｐゴシック"/>
      <family val="3"/>
      <charset val="128"/>
      <scheme val="minor"/>
    </font>
    <font>
      <b/>
      <sz val="16"/>
      <color theme="1"/>
      <name val="ＭＳ Ｐゴシック"/>
      <family val="3"/>
      <charset val="128"/>
      <scheme val="minor"/>
    </font>
  </fonts>
  <fills count="5">
    <fill>
      <patternFill patternType="none"/>
    </fill>
    <fill>
      <patternFill patternType="gray125"/>
    </fill>
    <fill>
      <patternFill patternType="solid">
        <fgColor theme="1"/>
        <bgColor indexed="64"/>
      </patternFill>
    </fill>
    <fill>
      <patternFill patternType="solid">
        <fgColor rgb="FFFFFFCC"/>
        <bgColor indexed="64"/>
      </patternFill>
    </fill>
    <fill>
      <patternFill patternType="solid">
        <fgColor rgb="FF99FF66"/>
        <bgColor indexed="64"/>
      </patternFill>
    </fill>
  </fills>
  <borders count="30">
    <border>
      <left/>
      <right/>
      <top/>
      <bottom/>
      <diagonal/>
    </border>
    <border>
      <left style="thin">
        <color auto="1"/>
      </left>
      <right style="thin">
        <color auto="1"/>
      </right>
      <top style="thin">
        <color auto="1"/>
      </top>
      <bottom style="thin">
        <color auto="1"/>
      </bottom>
      <diagonal/>
    </border>
    <border>
      <left style="medium">
        <color auto="1"/>
      </left>
      <right style="medium">
        <color auto="1"/>
      </right>
      <top style="medium">
        <color auto="1"/>
      </top>
      <bottom style="medium">
        <color auto="1"/>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thin">
        <color auto="1"/>
      </left>
      <right style="medium">
        <color auto="1"/>
      </right>
      <top style="thin">
        <color auto="1"/>
      </top>
      <bottom style="medium">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right/>
      <top/>
      <bottom style="medium">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medium">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bottom/>
      <diagonal/>
    </border>
    <border>
      <left/>
      <right style="medium">
        <color auto="1"/>
      </right>
      <top/>
      <bottom/>
      <diagonal/>
    </border>
    <border>
      <left style="medium">
        <color auto="1"/>
      </left>
      <right/>
      <top/>
      <bottom style="medium">
        <color auto="1"/>
      </bottom>
      <diagonal/>
    </border>
    <border>
      <left/>
      <right style="medium">
        <color auto="1"/>
      </right>
      <top/>
      <bottom style="medium">
        <color auto="1"/>
      </bottom>
      <diagonal/>
    </border>
    <border>
      <left style="thin">
        <color auto="1"/>
      </left>
      <right style="hair">
        <color auto="1"/>
      </right>
      <top style="thin">
        <color auto="1"/>
      </top>
      <bottom style="thin">
        <color auto="1"/>
      </bottom>
      <diagonal/>
    </border>
    <border>
      <left style="hair">
        <color auto="1"/>
      </left>
      <right style="thin">
        <color auto="1"/>
      </right>
      <top style="thin">
        <color auto="1"/>
      </top>
      <bottom style="thin">
        <color auto="1"/>
      </bottom>
      <diagonal/>
    </border>
  </borders>
  <cellStyleXfs count="1">
    <xf numFmtId="0" fontId="0" fillId="0" borderId="0">
      <alignment vertical="center"/>
    </xf>
  </cellStyleXfs>
  <cellXfs count="57">
    <xf numFmtId="0" fontId="0" fillId="0" borderId="0" xfId="0">
      <alignment vertical="center"/>
    </xf>
    <xf numFmtId="0" fontId="0" fillId="0" borderId="0" xfId="0" applyAlignment="1">
      <alignment vertical="center" wrapText="1"/>
    </xf>
    <xf numFmtId="0" fontId="1" fillId="2" borderId="1" xfId="0" applyFont="1" applyFill="1" applyBorder="1">
      <alignment vertical="center"/>
    </xf>
    <xf numFmtId="0" fontId="3" fillId="2" borderId="1" xfId="0" applyFont="1" applyFill="1" applyBorder="1">
      <alignment vertical="center"/>
    </xf>
    <xf numFmtId="0" fontId="3" fillId="2" borderId="1" xfId="0" applyFont="1" applyFill="1" applyBorder="1" applyAlignment="1">
      <alignment vertical="center" wrapText="1"/>
    </xf>
    <xf numFmtId="0" fontId="0" fillId="0" borderId="1" xfId="0" applyBorder="1">
      <alignment vertical="center"/>
    </xf>
    <xf numFmtId="0" fontId="0" fillId="0" borderId="1" xfId="0" applyBorder="1" applyAlignment="1">
      <alignment vertical="center" wrapText="1"/>
    </xf>
    <xf numFmtId="0" fontId="4" fillId="0" borderId="0" xfId="0" applyFont="1">
      <alignment vertical="center"/>
    </xf>
    <xf numFmtId="0" fontId="5" fillId="0" borderId="0" xfId="0" applyFont="1">
      <alignment vertical="center"/>
    </xf>
    <xf numFmtId="0" fontId="0" fillId="0" borderId="2" xfId="0" applyBorder="1">
      <alignment vertical="center"/>
    </xf>
    <xf numFmtId="0" fontId="0" fillId="0" borderId="3" xfId="0" applyBorder="1">
      <alignment vertical="center"/>
    </xf>
    <xf numFmtId="0" fontId="0" fillId="0" borderId="4" xfId="0" applyBorder="1">
      <alignment vertical="center"/>
    </xf>
    <xf numFmtId="0" fontId="0" fillId="0" borderId="5" xfId="0" applyBorder="1">
      <alignment vertical="center"/>
    </xf>
    <xf numFmtId="0" fontId="0" fillId="0" borderId="6" xfId="0" applyBorder="1">
      <alignment vertical="center"/>
    </xf>
    <xf numFmtId="0" fontId="0" fillId="0" borderId="7" xfId="0" applyBorder="1">
      <alignment vertical="center"/>
    </xf>
    <xf numFmtId="0" fontId="0" fillId="0" borderId="8" xfId="0" applyBorder="1">
      <alignment vertical="center"/>
    </xf>
    <xf numFmtId="0" fontId="0" fillId="0" borderId="9" xfId="0" applyBorder="1">
      <alignment vertical="center"/>
    </xf>
    <xf numFmtId="0" fontId="0" fillId="0" borderId="10" xfId="0" applyBorder="1">
      <alignment vertical="center"/>
    </xf>
    <xf numFmtId="0" fontId="0" fillId="0" borderId="0" xfId="0" applyAlignment="1">
      <alignment horizontal="left" vertical="center"/>
    </xf>
    <xf numFmtId="0" fontId="7" fillId="0" borderId="0" xfId="0" applyFont="1">
      <alignment vertical="center"/>
    </xf>
    <xf numFmtId="0" fontId="9" fillId="0" borderId="0" xfId="0" applyFont="1">
      <alignment vertical="center"/>
    </xf>
    <xf numFmtId="0" fontId="10" fillId="0" borderId="0" xfId="0" applyFont="1">
      <alignment vertical="center"/>
    </xf>
    <xf numFmtId="0" fontId="11" fillId="0" borderId="0" xfId="0" applyFont="1">
      <alignment vertical="center"/>
    </xf>
    <xf numFmtId="0" fontId="12" fillId="0" borderId="0" xfId="0" applyFont="1">
      <alignment vertical="center"/>
    </xf>
    <xf numFmtId="0" fontId="13" fillId="0" borderId="0" xfId="0" applyFont="1">
      <alignment vertical="center"/>
    </xf>
    <xf numFmtId="0" fontId="0" fillId="4" borderId="0" xfId="0" applyFill="1">
      <alignment vertical="center"/>
    </xf>
    <xf numFmtId="0" fontId="10" fillId="4" borderId="0" xfId="0" applyFont="1" applyFill="1">
      <alignment vertical="center"/>
    </xf>
    <xf numFmtId="14" fontId="0" fillId="0" borderId="28" xfId="0" applyNumberFormat="1" applyBorder="1">
      <alignment vertical="center"/>
    </xf>
    <xf numFmtId="0" fontId="0" fillId="0" borderId="29" xfId="0" applyBorder="1">
      <alignment vertical="center"/>
    </xf>
    <xf numFmtId="0" fontId="0" fillId="0" borderId="28" xfId="0" applyBorder="1">
      <alignment vertical="center"/>
    </xf>
    <xf numFmtId="0" fontId="14" fillId="0" borderId="0" xfId="0" applyFont="1">
      <alignment vertical="center"/>
    </xf>
    <xf numFmtId="0" fontId="0" fillId="0" borderId="0" xfId="0" quotePrefix="1">
      <alignment vertical="center"/>
    </xf>
    <xf numFmtId="0" fontId="0" fillId="0" borderId="1" xfId="0" applyFill="1" applyBorder="1">
      <alignment vertical="center"/>
    </xf>
    <xf numFmtId="0" fontId="0" fillId="0" borderId="29" xfId="0" applyBorder="1" applyAlignment="1">
      <alignment vertical="center" wrapText="1"/>
    </xf>
    <xf numFmtId="0" fontId="6" fillId="3" borderId="11" xfId="0" applyFont="1" applyFill="1" applyBorder="1" applyAlignment="1">
      <alignment horizontal="left" vertical="center"/>
    </xf>
    <xf numFmtId="0" fontId="6" fillId="3" borderId="12" xfId="0" applyFont="1" applyFill="1" applyBorder="1" applyAlignment="1">
      <alignment horizontal="left" vertical="center"/>
    </xf>
    <xf numFmtId="0" fontId="6" fillId="3" borderId="13" xfId="0" applyFont="1" applyFill="1" applyBorder="1" applyAlignment="1">
      <alignment horizontal="left" vertical="center"/>
    </xf>
    <xf numFmtId="0" fontId="6" fillId="3" borderId="14" xfId="0" applyFont="1" applyFill="1" applyBorder="1" applyAlignment="1">
      <alignment horizontal="left" vertical="center"/>
    </xf>
    <xf numFmtId="0" fontId="6" fillId="3" borderId="15" xfId="0" applyFont="1" applyFill="1" applyBorder="1" applyAlignment="1">
      <alignment horizontal="left" vertical="center"/>
    </xf>
    <xf numFmtId="0" fontId="6" fillId="3" borderId="16" xfId="0" applyFont="1" applyFill="1" applyBorder="1" applyAlignment="1">
      <alignment horizontal="left" vertical="center"/>
    </xf>
    <xf numFmtId="0" fontId="0" fillId="0" borderId="17" xfId="0" applyBorder="1" applyAlignment="1">
      <alignment horizontal="center" vertical="center"/>
    </xf>
    <xf numFmtId="0" fontId="8" fillId="3" borderId="24" xfId="0" applyFont="1" applyFill="1" applyBorder="1" applyAlignment="1">
      <alignment vertical="center"/>
    </xf>
    <xf numFmtId="0" fontId="8" fillId="3" borderId="0" xfId="0" applyFont="1" applyFill="1" applyBorder="1" applyAlignment="1">
      <alignment vertical="center"/>
    </xf>
    <xf numFmtId="0" fontId="8" fillId="3" borderId="25" xfId="0" applyFont="1" applyFill="1" applyBorder="1" applyAlignment="1">
      <alignment vertical="center"/>
    </xf>
    <xf numFmtId="0" fontId="0" fillId="0" borderId="18" xfId="0" applyBorder="1" applyAlignment="1">
      <alignment horizontal="left" vertical="center"/>
    </xf>
    <xf numFmtId="0" fontId="0" fillId="0" borderId="19" xfId="0" applyBorder="1" applyAlignment="1">
      <alignment horizontal="left" vertical="center"/>
    </xf>
    <xf numFmtId="0" fontId="0" fillId="0" borderId="20" xfId="0" applyBorder="1" applyAlignment="1">
      <alignment horizontal="left" vertical="center"/>
    </xf>
    <xf numFmtId="0" fontId="8" fillId="3" borderId="21" xfId="0" applyFont="1" applyFill="1" applyBorder="1" applyAlignment="1">
      <alignment vertical="center"/>
    </xf>
    <xf numFmtId="0" fontId="8" fillId="3" borderId="22" xfId="0" applyFont="1" applyFill="1" applyBorder="1" applyAlignment="1">
      <alignment vertical="center"/>
    </xf>
    <xf numFmtId="0" fontId="8" fillId="3" borderId="23" xfId="0" applyFont="1" applyFill="1" applyBorder="1" applyAlignment="1">
      <alignment vertical="center"/>
    </xf>
    <xf numFmtId="0" fontId="8" fillId="3" borderId="24" xfId="0" applyFont="1" applyFill="1" applyBorder="1" applyAlignment="1">
      <alignment horizontal="left" vertical="center"/>
    </xf>
    <xf numFmtId="0" fontId="8" fillId="3" borderId="0" xfId="0" applyFont="1" applyFill="1" applyBorder="1" applyAlignment="1">
      <alignment horizontal="left" vertical="center"/>
    </xf>
    <xf numFmtId="0" fontId="8" fillId="3" borderId="25" xfId="0" applyFont="1" applyFill="1" applyBorder="1" applyAlignment="1">
      <alignment horizontal="left" vertical="center"/>
    </xf>
    <xf numFmtId="0" fontId="8" fillId="3" borderId="26" xfId="0" applyFont="1" applyFill="1" applyBorder="1" applyAlignment="1">
      <alignment vertical="center"/>
    </xf>
    <xf numFmtId="0" fontId="8" fillId="3" borderId="17" xfId="0" applyFont="1" applyFill="1" applyBorder="1" applyAlignment="1">
      <alignment vertical="center"/>
    </xf>
    <xf numFmtId="0" fontId="8" fillId="3" borderId="27" xfId="0" applyFont="1" applyFill="1" applyBorder="1" applyAlignment="1">
      <alignment vertical="center"/>
    </xf>
    <xf numFmtId="0" fontId="9" fillId="0" borderId="0" xfId="0" applyFont="1" applyAlignment="1">
      <alignment horizontal="center" vertical="center"/>
    </xf>
  </cellXfs>
  <cellStyles count="1">
    <cellStyle name="標準" xfId="0" builtinId="0"/>
  </cellStyles>
  <dxfs count="0"/>
  <tableStyles count="0" defaultTableStyle="TableStyleMedium2" defaultPivotStyle="PivotStyleLight16"/>
  <colors>
    <mruColors>
      <color rgb="FF99FF66"/>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3</xdr:col>
      <xdr:colOff>266700</xdr:colOff>
      <xdr:row>4</xdr:row>
      <xdr:rowOff>47625</xdr:rowOff>
    </xdr:from>
    <xdr:to>
      <xdr:col>4</xdr:col>
      <xdr:colOff>495428</xdr:colOff>
      <xdr:row>9</xdr:row>
      <xdr:rowOff>104903</xdr:rowOff>
    </xdr:to>
    <xdr:pic>
      <xdr:nvPicPr>
        <xdr:cNvPr id="40" name="図 39"/>
        <xdr:cNvPicPr>
          <a:picLocks noChangeAspect="1"/>
        </xdr:cNvPicPr>
      </xdr:nvPicPr>
      <xdr:blipFill>
        <a:blip xmlns:r="http://schemas.openxmlformats.org/officeDocument/2006/relationships" r:embed="rId1"/>
        <a:stretch>
          <a:fillRect/>
        </a:stretch>
      </xdr:blipFill>
      <xdr:spPr>
        <a:xfrm>
          <a:off x="2324100" y="885825"/>
          <a:ext cx="914528" cy="914528"/>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47626</xdr:colOff>
      <xdr:row>1</xdr:row>
      <xdr:rowOff>66675</xdr:rowOff>
    </xdr:from>
    <xdr:to>
      <xdr:col>4</xdr:col>
      <xdr:colOff>445539</xdr:colOff>
      <xdr:row>26</xdr:row>
      <xdr:rowOff>145427</xdr:rowOff>
    </xdr:to>
    <xdr:pic>
      <xdr:nvPicPr>
        <xdr:cNvPr id="3" name="図 2"/>
        <xdr:cNvPicPr>
          <a:picLocks noChangeAspect="1"/>
        </xdr:cNvPicPr>
      </xdr:nvPicPr>
      <xdr:blipFill>
        <a:blip xmlns:r="http://schemas.openxmlformats.org/officeDocument/2006/relationships" r:embed="rId1"/>
        <a:stretch>
          <a:fillRect/>
        </a:stretch>
      </xdr:blipFill>
      <xdr:spPr>
        <a:xfrm>
          <a:off x="371476" y="285750"/>
          <a:ext cx="2455313" cy="4365002"/>
        </a:xfrm>
        <a:prstGeom prst="rect">
          <a:avLst/>
        </a:prstGeom>
      </xdr:spPr>
    </xdr:pic>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4:H11"/>
  <sheetViews>
    <sheetView tabSelected="1" workbookViewId="0"/>
  </sheetViews>
  <sheetFormatPr defaultRowHeight="13.5" x14ac:dyDescent="0.15"/>
  <sheetData>
    <row r="4" spans="2:8" ht="25.5" x14ac:dyDescent="0.15">
      <c r="B4" s="7" t="s">
        <v>426</v>
      </c>
    </row>
    <row r="11" spans="2:8" x14ac:dyDescent="0.15">
      <c r="G11" t="s">
        <v>139</v>
      </c>
      <c r="H11" t="s">
        <v>140</v>
      </c>
    </row>
  </sheetData>
  <phoneticPr fontId="2"/>
  <pageMargins left="0.7" right="0.7" top="0.75" bottom="0.75" header="0.3" footer="0.3"/>
  <drawing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1:AQ30"/>
  <sheetViews>
    <sheetView topLeftCell="B1" workbookViewId="0">
      <selection activeCell="B1" sqref="B1"/>
    </sheetView>
  </sheetViews>
  <sheetFormatPr defaultRowHeight="13.5" x14ac:dyDescent="0.15"/>
  <cols>
    <col min="1" max="2" width="1.625" customWidth="1"/>
    <col min="3" max="3" width="15.625" bestFit="1" customWidth="1"/>
    <col min="4" max="43" width="4.375" customWidth="1"/>
  </cols>
  <sheetData>
    <row r="1" spans="3:43" ht="17.25" x14ac:dyDescent="0.15">
      <c r="C1" s="23" t="s">
        <v>173</v>
      </c>
    </row>
    <row r="3" spans="3:43" ht="27" x14ac:dyDescent="0.15">
      <c r="C3" s="1" t="s">
        <v>158</v>
      </c>
      <c r="D3" s="44" t="s">
        <v>159</v>
      </c>
      <c r="E3" s="45"/>
      <c r="F3" s="45"/>
      <c r="G3" s="45"/>
      <c r="H3" s="45"/>
      <c r="I3" s="45"/>
      <c r="J3" s="45"/>
      <c r="K3" s="45"/>
      <c r="L3" s="45"/>
      <c r="M3" s="45"/>
      <c r="N3" s="45"/>
      <c r="O3" s="45"/>
      <c r="P3" s="45"/>
      <c r="Q3" s="45"/>
      <c r="R3" s="45"/>
      <c r="S3" s="45"/>
      <c r="T3" s="45"/>
      <c r="U3" s="45"/>
      <c r="V3" s="45"/>
      <c r="W3" s="45"/>
      <c r="X3" s="45"/>
      <c r="Y3" s="45"/>
      <c r="Z3" s="45"/>
      <c r="AA3" s="45"/>
      <c r="AB3" s="45"/>
      <c r="AC3" s="45"/>
      <c r="AD3" s="45"/>
      <c r="AE3" s="45"/>
      <c r="AF3" s="45"/>
      <c r="AG3" s="45"/>
      <c r="AH3" s="45"/>
      <c r="AI3" s="45"/>
      <c r="AJ3" s="45"/>
      <c r="AK3" s="45"/>
      <c r="AL3" s="45"/>
      <c r="AM3" s="45"/>
      <c r="AN3" s="45"/>
      <c r="AO3" s="45"/>
      <c r="AP3" s="45"/>
      <c r="AQ3" s="46"/>
    </row>
    <row r="4" spans="3:43" x14ac:dyDescent="0.15">
      <c r="C4" s="1" t="s">
        <v>160</v>
      </c>
      <c r="D4" s="44" t="str">
        <f>D30&amp;E30&amp;F30&amp;G30&amp;H30&amp;I30&amp;J30&amp;K30&amp;L30&amp;M30&amp;N30&amp;O30&amp;P30&amp;Q30&amp;R30&amp;S30&amp;T30&amp;U30&amp;V30&amp;W30&amp;X30&amp;Y30&amp;Z30&amp;AA30&amp;AB30&amp;AC30&amp;AD30&amp;AE30&amp;AF30&amp;AG30&amp;AH30&amp;AI30&amp;AJ30&amp;AK30&amp;AL30&amp;AM30&amp;AN30&amp;AO30&amp;AP30&amp;AQ30</f>
        <v>%KANA%JmVQl%END%UMIPI BASIC%KANA%l@iTn]fCJO%END%!</v>
      </c>
      <c r="E4" s="45"/>
      <c r="F4" s="45"/>
      <c r="G4" s="45"/>
      <c r="H4" s="45"/>
      <c r="I4" s="45"/>
      <c r="J4" s="45"/>
      <c r="K4" s="45"/>
      <c r="L4" s="45"/>
      <c r="M4" s="45"/>
      <c r="N4" s="45"/>
      <c r="O4" s="45"/>
      <c r="P4" s="45"/>
      <c r="Q4" s="45"/>
      <c r="R4" s="45"/>
      <c r="S4" s="45"/>
      <c r="T4" s="45"/>
      <c r="U4" s="45"/>
      <c r="V4" s="45"/>
      <c r="W4" s="45"/>
      <c r="X4" s="45"/>
      <c r="Y4" s="45"/>
      <c r="Z4" s="45"/>
      <c r="AA4" s="45"/>
      <c r="AB4" s="45"/>
      <c r="AC4" s="45"/>
      <c r="AD4" s="45"/>
      <c r="AE4" s="45"/>
      <c r="AF4" s="45"/>
      <c r="AG4" s="45"/>
      <c r="AH4" s="45"/>
      <c r="AI4" s="45"/>
      <c r="AJ4" s="45"/>
      <c r="AK4" s="45"/>
      <c r="AL4" s="45"/>
      <c r="AM4" s="45"/>
      <c r="AN4" s="45"/>
      <c r="AO4" s="45"/>
      <c r="AP4" s="45"/>
      <c r="AQ4" s="46"/>
    </row>
    <row r="5" spans="3:43" x14ac:dyDescent="0.15">
      <c r="C5" s="1"/>
      <c r="D5" s="18"/>
      <c r="E5" s="18"/>
      <c r="F5" s="18"/>
      <c r="G5" s="18"/>
      <c r="H5" s="18"/>
      <c r="I5" s="18"/>
      <c r="J5" s="18"/>
      <c r="K5" s="18"/>
      <c r="L5" s="18"/>
      <c r="M5" s="18"/>
      <c r="N5" s="18"/>
      <c r="O5" s="18"/>
      <c r="P5" s="18"/>
      <c r="Q5" s="18"/>
      <c r="R5" s="18"/>
      <c r="S5" s="18"/>
      <c r="T5" s="18"/>
      <c r="U5" s="18"/>
      <c r="V5" s="18"/>
      <c r="W5" s="18"/>
      <c r="X5" s="18"/>
      <c r="Y5" s="18"/>
      <c r="Z5" s="18"/>
      <c r="AA5" s="18"/>
      <c r="AB5" s="18"/>
      <c r="AC5" s="18"/>
      <c r="AD5" s="18"/>
      <c r="AE5" s="18"/>
      <c r="AF5" s="18"/>
      <c r="AG5" s="18"/>
      <c r="AH5" s="18"/>
      <c r="AI5" s="18"/>
      <c r="AJ5" s="18"/>
      <c r="AK5" s="18"/>
      <c r="AL5" s="18"/>
      <c r="AM5" s="18"/>
      <c r="AN5" s="18"/>
      <c r="AO5" s="18"/>
      <c r="AP5" s="18"/>
      <c r="AQ5" s="18"/>
    </row>
    <row r="6" spans="3:43" x14ac:dyDescent="0.15">
      <c r="D6" t="s">
        <v>174</v>
      </c>
    </row>
    <row r="7" spans="3:43" x14ac:dyDescent="0.15">
      <c r="D7" t="s">
        <v>175</v>
      </c>
    </row>
    <row r="8" spans="3:43" x14ac:dyDescent="0.15">
      <c r="D8" t="s">
        <v>176</v>
      </c>
    </row>
    <row r="10" spans="3:43" ht="14.25" thickBot="1" x14ac:dyDescent="0.2">
      <c r="D10" t="s">
        <v>146</v>
      </c>
    </row>
    <row r="11" spans="3:43" s="19" customFormat="1" ht="12" x14ac:dyDescent="0.15">
      <c r="D11" s="47" t="str">
        <f>"10 A$="&amp;CHAR(34)&amp;D4&amp;CHAR(34)</f>
        <v>10 A$="%KANA%JmVQl%END%UMIPI BASIC%KANA%l@iTn]fCJO%END%!"</v>
      </c>
      <c r="E11" s="48"/>
      <c r="F11" s="48"/>
      <c r="G11" s="48"/>
      <c r="H11" s="48"/>
      <c r="I11" s="48"/>
      <c r="J11" s="48"/>
      <c r="K11" s="48"/>
      <c r="L11" s="48"/>
      <c r="M11" s="48"/>
      <c r="N11" s="48"/>
      <c r="O11" s="48"/>
      <c r="P11" s="48"/>
      <c r="Q11" s="48"/>
      <c r="R11" s="48"/>
      <c r="S11" s="48"/>
      <c r="T11" s="48"/>
      <c r="U11" s="48"/>
      <c r="V11" s="48"/>
      <c r="W11" s="49"/>
    </row>
    <row r="12" spans="3:43" x14ac:dyDescent="0.15">
      <c r="D12" s="41" t="s">
        <v>161</v>
      </c>
      <c r="E12" s="42"/>
      <c r="F12" s="42"/>
      <c r="G12" s="42"/>
      <c r="H12" s="42"/>
      <c r="I12" s="42"/>
      <c r="J12" s="42"/>
      <c r="K12" s="42"/>
      <c r="L12" s="42"/>
      <c r="M12" s="42"/>
      <c r="N12" s="42"/>
      <c r="O12" s="42"/>
      <c r="P12" s="42"/>
      <c r="Q12" s="42"/>
      <c r="R12" s="42"/>
      <c r="S12" s="42"/>
      <c r="T12" s="42"/>
      <c r="U12" s="42"/>
      <c r="V12" s="42"/>
      <c r="W12" s="43"/>
    </row>
    <row r="13" spans="3:43" x14ac:dyDescent="0.15">
      <c r="D13" s="41" t="s">
        <v>162</v>
      </c>
      <c r="E13" s="42"/>
      <c r="F13" s="42"/>
      <c r="G13" s="42"/>
      <c r="H13" s="42"/>
      <c r="I13" s="42"/>
      <c r="J13" s="42"/>
      <c r="K13" s="42"/>
      <c r="L13" s="42"/>
      <c r="M13" s="42"/>
      <c r="N13" s="42"/>
      <c r="O13" s="42"/>
      <c r="P13" s="42"/>
      <c r="Q13" s="42"/>
      <c r="R13" s="42"/>
      <c r="S13" s="42"/>
      <c r="T13" s="42"/>
      <c r="U13" s="42"/>
      <c r="V13" s="42"/>
      <c r="W13" s="43"/>
    </row>
    <row r="14" spans="3:43" x14ac:dyDescent="0.15">
      <c r="C14" t="str">
        <f>CHAR(32)</f>
        <v xml:space="preserve"> </v>
      </c>
      <c r="D14" s="41" t="s">
        <v>163</v>
      </c>
      <c r="E14" s="42"/>
      <c r="F14" s="42"/>
      <c r="G14" s="42"/>
      <c r="H14" s="42"/>
      <c r="I14" s="42"/>
      <c r="J14" s="42"/>
      <c r="K14" s="42"/>
      <c r="L14" s="42"/>
      <c r="M14" s="42"/>
      <c r="N14" s="42"/>
      <c r="O14" s="42"/>
      <c r="P14" s="42"/>
      <c r="Q14" s="42"/>
      <c r="R14" s="42"/>
      <c r="S14" s="42"/>
      <c r="T14" s="42"/>
      <c r="U14" s="42"/>
      <c r="V14" s="42"/>
      <c r="W14" s="43"/>
    </row>
    <row r="15" spans="3:43" x14ac:dyDescent="0.15">
      <c r="D15" s="41" t="s">
        <v>164</v>
      </c>
      <c r="E15" s="42"/>
      <c r="F15" s="42"/>
      <c r="G15" s="42"/>
      <c r="H15" s="42"/>
      <c r="I15" s="42"/>
      <c r="J15" s="42"/>
      <c r="K15" s="42"/>
      <c r="L15" s="42"/>
      <c r="M15" s="42"/>
      <c r="N15" s="42"/>
      <c r="O15" s="42"/>
      <c r="P15" s="42"/>
      <c r="Q15" s="42"/>
      <c r="R15" s="42"/>
      <c r="S15" s="42"/>
      <c r="T15" s="42"/>
      <c r="U15" s="42"/>
      <c r="V15" s="42"/>
      <c r="W15" s="43"/>
    </row>
    <row r="16" spans="3:43" x14ac:dyDescent="0.15">
      <c r="D16" s="41" t="s">
        <v>165</v>
      </c>
      <c r="E16" s="42"/>
      <c r="F16" s="42"/>
      <c r="G16" s="42"/>
      <c r="H16" s="42"/>
      <c r="I16" s="42"/>
      <c r="J16" s="42"/>
      <c r="K16" s="42"/>
      <c r="L16" s="42"/>
      <c r="M16" s="42"/>
      <c r="N16" s="42"/>
      <c r="O16" s="42"/>
      <c r="P16" s="42"/>
      <c r="Q16" s="42"/>
      <c r="R16" s="42"/>
      <c r="S16" s="42"/>
      <c r="T16" s="42"/>
      <c r="U16" s="42"/>
      <c r="V16" s="42"/>
      <c r="W16" s="43"/>
    </row>
    <row r="17" spans="3:43" x14ac:dyDescent="0.15">
      <c r="D17" s="41" t="s">
        <v>166</v>
      </c>
      <c r="E17" s="42"/>
      <c r="F17" s="42"/>
      <c r="G17" s="42"/>
      <c r="H17" s="42"/>
      <c r="I17" s="42"/>
      <c r="J17" s="42"/>
      <c r="K17" s="42"/>
      <c r="L17" s="42"/>
      <c r="M17" s="42"/>
      <c r="N17" s="42"/>
      <c r="O17" s="42"/>
      <c r="P17" s="42"/>
      <c r="Q17" s="42"/>
      <c r="R17" s="42"/>
      <c r="S17" s="42"/>
      <c r="T17" s="42"/>
      <c r="U17" s="42"/>
      <c r="V17" s="42"/>
      <c r="W17" s="43"/>
    </row>
    <row r="18" spans="3:43" x14ac:dyDescent="0.15">
      <c r="D18" s="41" t="s">
        <v>167</v>
      </c>
      <c r="E18" s="42"/>
      <c r="F18" s="42"/>
      <c r="G18" s="42"/>
      <c r="H18" s="42"/>
      <c r="I18" s="42"/>
      <c r="J18" s="42"/>
      <c r="K18" s="42"/>
      <c r="L18" s="42"/>
      <c r="M18" s="42"/>
      <c r="N18" s="42"/>
      <c r="O18" s="42"/>
      <c r="P18" s="42"/>
      <c r="Q18" s="42"/>
      <c r="R18" s="42"/>
      <c r="S18" s="42"/>
      <c r="T18" s="42"/>
      <c r="U18" s="42"/>
      <c r="V18" s="42"/>
      <c r="W18" s="43"/>
    </row>
    <row r="19" spans="3:43" x14ac:dyDescent="0.15">
      <c r="D19" s="41" t="s">
        <v>168</v>
      </c>
      <c r="E19" s="42"/>
      <c r="F19" s="42"/>
      <c r="G19" s="42"/>
      <c r="H19" s="42"/>
      <c r="I19" s="42"/>
      <c r="J19" s="42"/>
      <c r="K19" s="42"/>
      <c r="L19" s="42"/>
      <c r="M19" s="42"/>
      <c r="N19" s="42"/>
      <c r="O19" s="42"/>
      <c r="P19" s="42"/>
      <c r="Q19" s="42"/>
      <c r="R19" s="42"/>
      <c r="S19" s="42"/>
      <c r="T19" s="42"/>
      <c r="U19" s="42"/>
      <c r="V19" s="42"/>
      <c r="W19" s="43"/>
    </row>
    <row r="20" spans="3:43" x14ac:dyDescent="0.15">
      <c r="D20" s="41" t="s">
        <v>169</v>
      </c>
      <c r="E20" s="42"/>
      <c r="F20" s="42"/>
      <c r="G20" s="42"/>
      <c r="H20" s="42"/>
      <c r="I20" s="42"/>
      <c r="J20" s="42"/>
      <c r="K20" s="42"/>
      <c r="L20" s="42"/>
      <c r="M20" s="42"/>
      <c r="N20" s="42"/>
      <c r="O20" s="42"/>
      <c r="P20" s="42"/>
      <c r="Q20" s="42"/>
      <c r="R20" s="42"/>
      <c r="S20" s="42"/>
      <c r="T20" s="42"/>
      <c r="U20" s="42"/>
      <c r="V20" s="42"/>
      <c r="W20" s="43"/>
    </row>
    <row r="21" spans="3:43" x14ac:dyDescent="0.15">
      <c r="D21" s="50" t="s">
        <v>170</v>
      </c>
      <c r="E21" s="51"/>
      <c r="F21" s="51"/>
      <c r="G21" s="51"/>
      <c r="H21" s="51"/>
      <c r="I21" s="51"/>
      <c r="J21" s="51"/>
      <c r="K21" s="51"/>
      <c r="L21" s="51"/>
      <c r="M21" s="51"/>
      <c r="N21" s="51"/>
      <c r="O21" s="51"/>
      <c r="P21" s="51"/>
      <c r="Q21" s="51"/>
      <c r="R21" s="51"/>
      <c r="S21" s="51"/>
      <c r="T21" s="51"/>
      <c r="U21" s="51"/>
      <c r="V21" s="51"/>
      <c r="W21" s="52"/>
    </row>
    <row r="22" spans="3:43" ht="14.25" thickBot="1" x14ac:dyDescent="0.2">
      <c r="D22" s="53" t="s">
        <v>171</v>
      </c>
      <c r="E22" s="54"/>
      <c r="F22" s="54"/>
      <c r="G22" s="54"/>
      <c r="H22" s="54"/>
      <c r="I22" s="54"/>
      <c r="J22" s="54"/>
      <c r="K22" s="54"/>
      <c r="L22" s="54"/>
      <c r="M22" s="54"/>
      <c r="N22" s="54"/>
      <c r="O22" s="54"/>
      <c r="P22" s="54"/>
      <c r="Q22" s="54"/>
      <c r="R22" s="54"/>
      <c r="S22" s="54"/>
      <c r="T22" s="54"/>
      <c r="U22" s="54"/>
      <c r="V22" s="54"/>
      <c r="W22" s="55"/>
    </row>
    <row r="25" spans="3:43" x14ac:dyDescent="0.15">
      <c r="C25" s="56" t="s">
        <v>172</v>
      </c>
      <c r="D25" s="20">
        <v>1</v>
      </c>
      <c r="E25" s="20">
        <v>2</v>
      </c>
      <c r="F25" s="20">
        <v>3</v>
      </c>
      <c r="G25" s="20">
        <v>4</v>
      </c>
      <c r="H25" s="20">
        <v>5</v>
      </c>
      <c r="I25" s="20">
        <v>6</v>
      </c>
      <c r="J25" s="20">
        <v>7</v>
      </c>
      <c r="K25" s="20">
        <v>8</v>
      </c>
      <c r="L25" s="20">
        <v>9</v>
      </c>
      <c r="M25" s="20">
        <v>10</v>
      </c>
      <c r="N25" s="20">
        <v>11</v>
      </c>
      <c r="O25" s="20">
        <v>12</v>
      </c>
      <c r="P25" s="20">
        <v>13</v>
      </c>
      <c r="Q25" s="20">
        <v>14</v>
      </c>
      <c r="R25" s="20">
        <v>15</v>
      </c>
      <c r="S25" s="20">
        <v>16</v>
      </c>
      <c r="T25" s="20">
        <v>17</v>
      </c>
      <c r="U25" s="20">
        <v>18</v>
      </c>
      <c r="V25" s="20">
        <v>19</v>
      </c>
      <c r="W25" s="20">
        <v>20</v>
      </c>
      <c r="X25" s="20">
        <v>21</v>
      </c>
      <c r="Y25" s="20">
        <v>22</v>
      </c>
      <c r="Z25" s="20">
        <v>23</v>
      </c>
      <c r="AA25" s="20">
        <v>24</v>
      </c>
      <c r="AB25" s="20">
        <v>25</v>
      </c>
      <c r="AC25" s="20">
        <v>26</v>
      </c>
      <c r="AD25" s="20">
        <v>27</v>
      </c>
      <c r="AE25" s="20">
        <v>28</v>
      </c>
      <c r="AF25" s="20">
        <v>29</v>
      </c>
      <c r="AG25" s="20">
        <v>30</v>
      </c>
      <c r="AH25" s="20">
        <v>31</v>
      </c>
      <c r="AI25" s="20">
        <v>32</v>
      </c>
      <c r="AJ25" s="20">
        <v>33</v>
      </c>
      <c r="AK25" s="20">
        <v>34</v>
      </c>
      <c r="AL25" s="20">
        <v>35</v>
      </c>
      <c r="AM25" s="20">
        <v>36</v>
      </c>
      <c r="AN25" s="20">
        <v>37</v>
      </c>
      <c r="AO25" s="20">
        <v>38</v>
      </c>
      <c r="AP25" s="20">
        <v>39</v>
      </c>
      <c r="AQ25" s="20">
        <v>40</v>
      </c>
    </row>
    <row r="26" spans="3:43" x14ac:dyDescent="0.15">
      <c r="C26" s="56"/>
      <c r="D26" s="20" t="str">
        <f>IF( ISERR(MID($D$3,D25,1)),"",MID($D$3,D25,1))</f>
        <v>ｺ</v>
      </c>
      <c r="E26" s="20" t="str">
        <f t="shared" ref="E26:AQ26" si="0">IF( ISERR(MID($D$3,E25,1)),"",MID($D$3,E25,1))</f>
        <v>ﾝ</v>
      </c>
      <c r="F26" s="20" t="str">
        <f t="shared" si="0"/>
        <v>ﾆ</v>
      </c>
      <c r="G26" s="20" t="str">
        <f t="shared" si="0"/>
        <v>ﾁ</v>
      </c>
      <c r="H26" s="20" t="str">
        <f t="shared" si="0"/>
        <v>ﾜ</v>
      </c>
      <c r="I26" s="20" t="str">
        <f t="shared" si="0"/>
        <v>U</v>
      </c>
      <c r="J26" s="20" t="str">
        <f t="shared" si="0"/>
        <v>M</v>
      </c>
      <c r="K26" s="20" t="str">
        <f t="shared" si="0"/>
        <v>I</v>
      </c>
      <c r="L26" s="20" t="str">
        <f t="shared" si="0"/>
        <v>P</v>
      </c>
      <c r="M26" s="20" t="str">
        <f t="shared" si="0"/>
        <v>I</v>
      </c>
      <c r="N26" s="20" t="str">
        <f t="shared" si="0"/>
        <v xml:space="preserve"> </v>
      </c>
      <c r="O26" s="20" t="str">
        <f t="shared" si="0"/>
        <v>B</v>
      </c>
      <c r="P26" s="20" t="str">
        <f t="shared" si="0"/>
        <v>A</v>
      </c>
      <c r="Q26" s="20" t="str">
        <f t="shared" si="0"/>
        <v>S</v>
      </c>
      <c r="R26" s="20" t="str">
        <f t="shared" si="0"/>
        <v>I</v>
      </c>
      <c r="S26" s="20" t="str">
        <f t="shared" si="0"/>
        <v>C</v>
      </c>
      <c r="T26" s="20" t="str">
        <f t="shared" si="0"/>
        <v>ﾜ</v>
      </c>
      <c r="U26" s="20" t="str">
        <f t="shared" si="0"/>
        <v>ｰ</v>
      </c>
      <c r="V26" s="20" t="str">
        <f t="shared" si="0"/>
        <v>ﾙ</v>
      </c>
      <c r="W26" s="20" t="str">
        <f t="shared" si="0"/>
        <v>ﾄ</v>
      </c>
      <c r="X26" s="20" t="str">
        <f t="shared" si="0"/>
        <v>ﾞ</v>
      </c>
      <c r="Y26" s="20" t="str">
        <f t="shared" si="0"/>
        <v>ﾍ</v>
      </c>
      <c r="Z26" s="20" t="str">
        <f t="shared" si="0"/>
        <v>ﾖ</v>
      </c>
      <c r="AA26" s="20" t="str">
        <f t="shared" si="0"/>
        <v>ｳ</v>
      </c>
      <c r="AB26" s="20" t="str">
        <f t="shared" si="0"/>
        <v>ｺ</v>
      </c>
      <c r="AC26" s="20" t="str">
        <f t="shared" si="0"/>
        <v>ｿ</v>
      </c>
      <c r="AD26" s="20" t="str">
        <f t="shared" si="0"/>
        <v>!</v>
      </c>
      <c r="AE26" s="20" t="str">
        <f t="shared" si="0"/>
        <v/>
      </c>
      <c r="AF26" s="20" t="str">
        <f t="shared" si="0"/>
        <v/>
      </c>
      <c r="AG26" s="20" t="str">
        <f t="shared" si="0"/>
        <v/>
      </c>
      <c r="AH26" s="20" t="str">
        <f t="shared" si="0"/>
        <v/>
      </c>
      <c r="AI26" s="20" t="str">
        <f t="shared" si="0"/>
        <v/>
      </c>
      <c r="AJ26" s="20" t="str">
        <f t="shared" si="0"/>
        <v/>
      </c>
      <c r="AK26" s="20" t="str">
        <f t="shared" si="0"/>
        <v/>
      </c>
      <c r="AL26" s="20" t="str">
        <f t="shared" si="0"/>
        <v/>
      </c>
      <c r="AM26" s="20" t="str">
        <f t="shared" si="0"/>
        <v/>
      </c>
      <c r="AN26" s="20" t="str">
        <f t="shared" si="0"/>
        <v/>
      </c>
      <c r="AO26" s="20" t="str">
        <f t="shared" si="0"/>
        <v/>
      </c>
      <c r="AP26" s="20" t="str">
        <f t="shared" si="0"/>
        <v/>
      </c>
      <c r="AQ26" s="20" t="str">
        <f t="shared" si="0"/>
        <v/>
      </c>
    </row>
    <row r="27" spans="3:43" x14ac:dyDescent="0.15">
      <c r="C27" s="56"/>
      <c r="D27" s="20">
        <f>IF(D26&lt;&gt;"",CODE(D26),"")</f>
        <v>186</v>
      </c>
      <c r="E27" s="20">
        <f t="shared" ref="E27:AQ27" si="1">IF(E26&lt;&gt;"",CODE(E26),"")</f>
        <v>221</v>
      </c>
      <c r="F27" s="20">
        <f t="shared" si="1"/>
        <v>198</v>
      </c>
      <c r="G27" s="20">
        <f t="shared" si="1"/>
        <v>193</v>
      </c>
      <c r="H27" s="20">
        <f t="shared" si="1"/>
        <v>220</v>
      </c>
      <c r="I27" s="20">
        <f t="shared" si="1"/>
        <v>85</v>
      </c>
      <c r="J27" s="20">
        <f t="shared" si="1"/>
        <v>77</v>
      </c>
      <c r="K27" s="20">
        <f t="shared" si="1"/>
        <v>73</v>
      </c>
      <c r="L27" s="20">
        <f t="shared" si="1"/>
        <v>80</v>
      </c>
      <c r="M27" s="20">
        <f t="shared" si="1"/>
        <v>73</v>
      </c>
      <c r="N27" s="20">
        <f t="shared" si="1"/>
        <v>32</v>
      </c>
      <c r="O27" s="20">
        <f t="shared" si="1"/>
        <v>66</v>
      </c>
      <c r="P27" s="20">
        <f t="shared" si="1"/>
        <v>65</v>
      </c>
      <c r="Q27" s="20">
        <f t="shared" si="1"/>
        <v>83</v>
      </c>
      <c r="R27" s="20">
        <f t="shared" si="1"/>
        <v>73</v>
      </c>
      <c r="S27" s="20">
        <f t="shared" si="1"/>
        <v>67</v>
      </c>
      <c r="T27" s="20">
        <f t="shared" si="1"/>
        <v>220</v>
      </c>
      <c r="U27" s="20">
        <f t="shared" si="1"/>
        <v>176</v>
      </c>
      <c r="V27" s="20">
        <f t="shared" si="1"/>
        <v>217</v>
      </c>
      <c r="W27" s="20">
        <f t="shared" si="1"/>
        <v>196</v>
      </c>
      <c r="X27" s="20">
        <f t="shared" si="1"/>
        <v>222</v>
      </c>
      <c r="Y27" s="20">
        <f t="shared" si="1"/>
        <v>205</v>
      </c>
      <c r="Z27" s="20">
        <f t="shared" si="1"/>
        <v>214</v>
      </c>
      <c r="AA27" s="20">
        <f t="shared" si="1"/>
        <v>179</v>
      </c>
      <c r="AB27" s="20">
        <f t="shared" si="1"/>
        <v>186</v>
      </c>
      <c r="AC27" s="20">
        <f t="shared" si="1"/>
        <v>191</v>
      </c>
      <c r="AD27" s="20">
        <f t="shared" si="1"/>
        <v>33</v>
      </c>
      <c r="AE27" s="20" t="str">
        <f t="shared" si="1"/>
        <v/>
      </c>
      <c r="AF27" s="20" t="str">
        <f t="shared" si="1"/>
        <v/>
      </c>
      <c r="AG27" s="20" t="str">
        <f t="shared" si="1"/>
        <v/>
      </c>
      <c r="AH27" s="20" t="str">
        <f t="shared" si="1"/>
        <v/>
      </c>
      <c r="AI27" s="20" t="str">
        <f t="shared" si="1"/>
        <v/>
      </c>
      <c r="AJ27" s="20" t="str">
        <f t="shared" si="1"/>
        <v/>
      </c>
      <c r="AK27" s="20" t="str">
        <f t="shared" si="1"/>
        <v/>
      </c>
      <c r="AL27" s="20" t="str">
        <f t="shared" si="1"/>
        <v/>
      </c>
      <c r="AM27" s="20" t="str">
        <f t="shared" si="1"/>
        <v/>
      </c>
      <c r="AN27" s="20" t="str">
        <f t="shared" si="1"/>
        <v/>
      </c>
      <c r="AO27" s="20" t="str">
        <f t="shared" si="1"/>
        <v/>
      </c>
      <c r="AP27" s="20" t="str">
        <f t="shared" si="1"/>
        <v/>
      </c>
      <c r="AQ27" s="20" t="str">
        <f t="shared" si="1"/>
        <v/>
      </c>
    </row>
    <row r="28" spans="3:43" x14ac:dyDescent="0.15">
      <c r="C28" s="56"/>
      <c r="D28" s="20" t="str">
        <f>IF(D27="","",IF((D27&gt;=160)*AND(D27&lt;=223),"kana","other"))</f>
        <v>kana</v>
      </c>
      <c r="E28" s="20" t="str">
        <f t="shared" ref="E28:AQ28" si="2">IF(E27="","",IF((E27&gt;=160)*AND(E27&lt;=223),"kana","other"))</f>
        <v>kana</v>
      </c>
      <c r="F28" s="20" t="str">
        <f t="shared" si="2"/>
        <v>kana</v>
      </c>
      <c r="G28" s="20" t="str">
        <f t="shared" si="2"/>
        <v>kana</v>
      </c>
      <c r="H28" s="20" t="str">
        <f t="shared" si="2"/>
        <v>kana</v>
      </c>
      <c r="I28" s="20" t="str">
        <f t="shared" si="2"/>
        <v>other</v>
      </c>
      <c r="J28" s="20" t="str">
        <f t="shared" si="2"/>
        <v>other</v>
      </c>
      <c r="K28" s="20" t="str">
        <f t="shared" si="2"/>
        <v>other</v>
      </c>
      <c r="L28" s="20" t="str">
        <f t="shared" si="2"/>
        <v>other</v>
      </c>
      <c r="M28" s="20" t="str">
        <f t="shared" si="2"/>
        <v>other</v>
      </c>
      <c r="N28" s="20" t="str">
        <f t="shared" si="2"/>
        <v>other</v>
      </c>
      <c r="O28" s="20" t="str">
        <f t="shared" si="2"/>
        <v>other</v>
      </c>
      <c r="P28" s="20" t="str">
        <f t="shared" si="2"/>
        <v>other</v>
      </c>
      <c r="Q28" s="20" t="str">
        <f t="shared" si="2"/>
        <v>other</v>
      </c>
      <c r="R28" s="20" t="str">
        <f t="shared" si="2"/>
        <v>other</v>
      </c>
      <c r="S28" s="20" t="str">
        <f t="shared" si="2"/>
        <v>other</v>
      </c>
      <c r="T28" s="20" t="str">
        <f t="shared" si="2"/>
        <v>kana</v>
      </c>
      <c r="U28" s="20" t="str">
        <f t="shared" si="2"/>
        <v>kana</v>
      </c>
      <c r="V28" s="20" t="str">
        <f t="shared" si="2"/>
        <v>kana</v>
      </c>
      <c r="W28" s="20" t="str">
        <f t="shared" si="2"/>
        <v>kana</v>
      </c>
      <c r="X28" s="20" t="str">
        <f t="shared" si="2"/>
        <v>kana</v>
      </c>
      <c r="Y28" s="20" t="str">
        <f t="shared" si="2"/>
        <v>kana</v>
      </c>
      <c r="Z28" s="20" t="str">
        <f t="shared" si="2"/>
        <v>kana</v>
      </c>
      <c r="AA28" s="20" t="str">
        <f t="shared" si="2"/>
        <v>kana</v>
      </c>
      <c r="AB28" s="20" t="str">
        <f t="shared" si="2"/>
        <v>kana</v>
      </c>
      <c r="AC28" s="20" t="str">
        <f t="shared" si="2"/>
        <v>kana</v>
      </c>
      <c r="AD28" s="20" t="str">
        <f t="shared" si="2"/>
        <v>other</v>
      </c>
      <c r="AE28" s="20" t="str">
        <f t="shared" si="2"/>
        <v/>
      </c>
      <c r="AF28" s="20" t="str">
        <f t="shared" si="2"/>
        <v/>
      </c>
      <c r="AG28" s="20" t="str">
        <f t="shared" si="2"/>
        <v/>
      </c>
      <c r="AH28" s="20" t="str">
        <f t="shared" si="2"/>
        <v/>
      </c>
      <c r="AI28" s="20" t="str">
        <f t="shared" si="2"/>
        <v/>
      </c>
      <c r="AJ28" s="20" t="str">
        <f t="shared" si="2"/>
        <v/>
      </c>
      <c r="AK28" s="20" t="str">
        <f t="shared" si="2"/>
        <v/>
      </c>
      <c r="AL28" s="20" t="str">
        <f t="shared" si="2"/>
        <v/>
      </c>
      <c r="AM28" s="20" t="str">
        <f t="shared" si="2"/>
        <v/>
      </c>
      <c r="AN28" s="20" t="str">
        <f t="shared" si="2"/>
        <v/>
      </c>
      <c r="AO28" s="20" t="str">
        <f t="shared" si="2"/>
        <v/>
      </c>
      <c r="AP28" s="20" t="str">
        <f t="shared" si="2"/>
        <v/>
      </c>
      <c r="AQ28" s="20" t="str">
        <f t="shared" si="2"/>
        <v/>
      </c>
    </row>
    <row r="29" spans="3:43" x14ac:dyDescent="0.15">
      <c r="C29" s="56"/>
      <c r="D29" s="20" t="str">
        <f t="shared" ref="D29:AC29" si="3">IF(D28="","",IF(C28=D28,"",IF(D28="kana","%KANA%","%END%")))</f>
        <v>%KANA%</v>
      </c>
      <c r="E29" s="20" t="str">
        <f t="shared" si="3"/>
        <v/>
      </c>
      <c r="F29" s="20" t="str">
        <f t="shared" si="3"/>
        <v/>
      </c>
      <c r="G29" s="20" t="str">
        <f t="shared" si="3"/>
        <v/>
      </c>
      <c r="H29" s="20" t="str">
        <f t="shared" si="3"/>
        <v/>
      </c>
      <c r="I29" s="20" t="str">
        <f t="shared" si="3"/>
        <v>%END%</v>
      </c>
      <c r="J29" s="20" t="str">
        <f t="shared" si="3"/>
        <v/>
      </c>
      <c r="K29" s="20" t="str">
        <f t="shared" si="3"/>
        <v/>
      </c>
      <c r="L29" s="20" t="str">
        <f t="shared" si="3"/>
        <v/>
      </c>
      <c r="M29" s="20" t="str">
        <f t="shared" si="3"/>
        <v/>
      </c>
      <c r="N29" s="20" t="str">
        <f t="shared" si="3"/>
        <v/>
      </c>
      <c r="O29" s="20" t="str">
        <f t="shared" si="3"/>
        <v/>
      </c>
      <c r="P29" s="20" t="str">
        <f t="shared" si="3"/>
        <v/>
      </c>
      <c r="Q29" s="20" t="str">
        <f t="shared" si="3"/>
        <v/>
      </c>
      <c r="R29" s="20" t="str">
        <f t="shared" si="3"/>
        <v/>
      </c>
      <c r="S29" s="20" t="str">
        <f t="shared" si="3"/>
        <v/>
      </c>
      <c r="T29" s="20" t="str">
        <f t="shared" si="3"/>
        <v>%KANA%</v>
      </c>
      <c r="U29" s="20" t="str">
        <f t="shared" si="3"/>
        <v/>
      </c>
      <c r="V29" s="20" t="str">
        <f t="shared" si="3"/>
        <v/>
      </c>
      <c r="W29" s="20" t="str">
        <f t="shared" si="3"/>
        <v/>
      </c>
      <c r="X29" s="20" t="str">
        <f t="shared" si="3"/>
        <v/>
      </c>
      <c r="Y29" s="20" t="str">
        <f t="shared" si="3"/>
        <v/>
      </c>
      <c r="Z29" s="20" t="str">
        <f t="shared" si="3"/>
        <v/>
      </c>
      <c r="AA29" s="20" t="str">
        <f t="shared" si="3"/>
        <v/>
      </c>
      <c r="AB29" s="20" t="str">
        <f t="shared" si="3"/>
        <v/>
      </c>
      <c r="AC29" s="20" t="str">
        <f t="shared" si="3"/>
        <v/>
      </c>
      <c r="AD29" s="20" t="str">
        <f>IF(AD28="","",IF(AC28=AD28,"",IF(AD28="kana","%KANA%","%END%")))</f>
        <v>%END%</v>
      </c>
      <c r="AE29" s="20" t="str">
        <f t="shared" ref="AE29:AQ29" si="4">IF(AE28="","",IF(AD28=AE28,"",IF(AE28="kana","%KANA%","%END%")))</f>
        <v/>
      </c>
      <c r="AF29" s="20" t="str">
        <f t="shared" si="4"/>
        <v/>
      </c>
      <c r="AG29" s="20" t="str">
        <f t="shared" si="4"/>
        <v/>
      </c>
      <c r="AH29" s="20" t="str">
        <f t="shared" si="4"/>
        <v/>
      </c>
      <c r="AI29" s="20" t="str">
        <f t="shared" si="4"/>
        <v/>
      </c>
      <c r="AJ29" s="20" t="str">
        <f t="shared" si="4"/>
        <v/>
      </c>
      <c r="AK29" s="20" t="str">
        <f t="shared" si="4"/>
        <v/>
      </c>
      <c r="AL29" s="20" t="str">
        <f t="shared" si="4"/>
        <v/>
      </c>
      <c r="AM29" s="20" t="str">
        <f t="shared" si="4"/>
        <v/>
      </c>
      <c r="AN29" s="20" t="str">
        <f t="shared" si="4"/>
        <v/>
      </c>
      <c r="AO29" s="20" t="str">
        <f t="shared" si="4"/>
        <v/>
      </c>
      <c r="AP29" s="20" t="str">
        <f t="shared" si="4"/>
        <v/>
      </c>
      <c r="AQ29" s="20" t="str">
        <f t="shared" si="4"/>
        <v/>
      </c>
    </row>
    <row r="30" spans="3:43" x14ac:dyDescent="0.15">
      <c r="C30" s="56"/>
      <c r="D30" s="20" t="str">
        <f>IF(ISERR(D27),"",IF(D28="kana",D29&amp;CHAR(48+D27-160),D29&amp;D26))</f>
        <v>%KANA%J</v>
      </c>
      <c r="E30" s="20" t="str">
        <f t="shared" ref="E30:AQ30" si="5">IF(ISERR(E27),"",IF(E28="kana",E29&amp;CHAR(48+E27-160),E29&amp;E26))</f>
        <v>m</v>
      </c>
      <c r="F30" s="20" t="str">
        <f t="shared" si="5"/>
        <v>V</v>
      </c>
      <c r="G30" s="20" t="str">
        <f t="shared" si="5"/>
        <v>Q</v>
      </c>
      <c r="H30" s="20" t="str">
        <f t="shared" si="5"/>
        <v>l</v>
      </c>
      <c r="I30" s="20" t="str">
        <f t="shared" si="5"/>
        <v>%END%U</v>
      </c>
      <c r="J30" s="20" t="str">
        <f t="shared" si="5"/>
        <v>M</v>
      </c>
      <c r="K30" s="20" t="str">
        <f t="shared" si="5"/>
        <v>I</v>
      </c>
      <c r="L30" s="20" t="str">
        <f t="shared" si="5"/>
        <v>P</v>
      </c>
      <c r="M30" s="20" t="str">
        <f t="shared" si="5"/>
        <v>I</v>
      </c>
      <c r="N30" s="20" t="str">
        <f t="shared" si="5"/>
        <v xml:space="preserve"> </v>
      </c>
      <c r="O30" s="20" t="str">
        <f t="shared" si="5"/>
        <v>B</v>
      </c>
      <c r="P30" s="20" t="str">
        <f t="shared" si="5"/>
        <v>A</v>
      </c>
      <c r="Q30" s="20" t="str">
        <f t="shared" si="5"/>
        <v>S</v>
      </c>
      <c r="R30" s="20" t="str">
        <f t="shared" si="5"/>
        <v>I</v>
      </c>
      <c r="S30" s="20" t="str">
        <f t="shared" si="5"/>
        <v>C</v>
      </c>
      <c r="T30" s="20" t="str">
        <f t="shared" si="5"/>
        <v>%KANA%l</v>
      </c>
      <c r="U30" s="20" t="str">
        <f t="shared" si="5"/>
        <v>@</v>
      </c>
      <c r="V30" s="20" t="str">
        <f t="shared" si="5"/>
        <v>i</v>
      </c>
      <c r="W30" s="20" t="str">
        <f t="shared" si="5"/>
        <v>T</v>
      </c>
      <c r="X30" s="20" t="str">
        <f t="shared" si="5"/>
        <v>n</v>
      </c>
      <c r="Y30" s="20" t="str">
        <f t="shared" si="5"/>
        <v>]</v>
      </c>
      <c r="Z30" s="20" t="str">
        <f t="shared" si="5"/>
        <v>f</v>
      </c>
      <c r="AA30" s="20" t="str">
        <f t="shared" si="5"/>
        <v>C</v>
      </c>
      <c r="AB30" s="20" t="str">
        <f t="shared" si="5"/>
        <v>J</v>
      </c>
      <c r="AC30" s="20" t="str">
        <f t="shared" si="5"/>
        <v>O</v>
      </c>
      <c r="AD30" s="20" t="str">
        <f t="shared" si="5"/>
        <v>%END%!</v>
      </c>
      <c r="AE30" s="20" t="str">
        <f t="shared" si="5"/>
        <v/>
      </c>
      <c r="AF30" s="20" t="str">
        <f t="shared" si="5"/>
        <v/>
      </c>
      <c r="AG30" s="20" t="str">
        <f t="shared" si="5"/>
        <v/>
      </c>
      <c r="AH30" s="20" t="str">
        <f t="shared" si="5"/>
        <v/>
      </c>
      <c r="AI30" s="20" t="str">
        <f t="shared" si="5"/>
        <v/>
      </c>
      <c r="AJ30" s="20" t="str">
        <f t="shared" si="5"/>
        <v/>
      </c>
      <c r="AK30" s="20" t="str">
        <f t="shared" si="5"/>
        <v/>
      </c>
      <c r="AL30" s="20" t="str">
        <f t="shared" si="5"/>
        <v/>
      </c>
      <c r="AM30" s="20" t="str">
        <f t="shared" si="5"/>
        <v/>
      </c>
      <c r="AN30" s="20" t="str">
        <f t="shared" si="5"/>
        <v/>
      </c>
      <c r="AO30" s="20" t="str">
        <f t="shared" si="5"/>
        <v/>
      </c>
      <c r="AP30" s="20" t="str">
        <f t="shared" si="5"/>
        <v/>
      </c>
      <c r="AQ30" s="20" t="str">
        <f t="shared" si="5"/>
        <v/>
      </c>
    </row>
  </sheetData>
  <mergeCells count="15">
    <mergeCell ref="D21:W21"/>
    <mergeCell ref="D22:W22"/>
    <mergeCell ref="C25:C30"/>
    <mergeCell ref="D15:W15"/>
    <mergeCell ref="D16:W16"/>
    <mergeCell ref="D17:W17"/>
    <mergeCell ref="D18:W18"/>
    <mergeCell ref="D19:W19"/>
    <mergeCell ref="D20:W20"/>
    <mergeCell ref="D14:W14"/>
    <mergeCell ref="D3:AQ3"/>
    <mergeCell ref="D4:AQ4"/>
    <mergeCell ref="D11:W11"/>
    <mergeCell ref="D12:W12"/>
    <mergeCell ref="D13:W13"/>
  </mergeCells>
  <phoneticPr fontId="2"/>
  <pageMargins left="0.7" right="0.7" top="0.75" bottom="0.75" header="0.3" footer="0.3"/>
  <pageSetup paperSize="9" orientation="portrait" horizontalDpi="300" verticalDpi="300"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8"/>
  <sheetViews>
    <sheetView workbookViewId="0"/>
  </sheetViews>
  <sheetFormatPr defaultRowHeight="13.5" x14ac:dyDescent="0.15"/>
  <sheetData>
    <row r="1" spans="1:1" x14ac:dyDescent="0.15">
      <c r="A1" s="21" t="s">
        <v>362</v>
      </c>
    </row>
    <row r="2" spans="1:1" x14ac:dyDescent="0.15">
      <c r="A2" t="s">
        <v>363</v>
      </c>
    </row>
    <row r="3" spans="1:1" x14ac:dyDescent="0.15">
      <c r="A3" t="s">
        <v>364</v>
      </c>
    </row>
    <row r="4" spans="1:1" x14ac:dyDescent="0.15">
      <c r="A4" t="s">
        <v>365</v>
      </c>
    </row>
    <row r="5" spans="1:1" x14ac:dyDescent="0.15">
      <c r="A5" t="s">
        <v>366</v>
      </c>
    </row>
    <row r="7" spans="1:1" x14ac:dyDescent="0.15">
      <c r="A7" s="21"/>
    </row>
    <row r="8" spans="1:1" x14ac:dyDescent="0.15">
      <c r="A8" s="21" t="s">
        <v>395</v>
      </c>
    </row>
    <row r="9" spans="1:1" x14ac:dyDescent="0.15">
      <c r="A9" t="s">
        <v>382</v>
      </c>
    </row>
    <row r="10" spans="1:1" x14ac:dyDescent="0.15">
      <c r="A10" t="s">
        <v>383</v>
      </c>
    </row>
    <row r="11" spans="1:1" x14ac:dyDescent="0.15">
      <c r="A11" t="s">
        <v>384</v>
      </c>
    </row>
    <row r="12" spans="1:1" x14ac:dyDescent="0.15">
      <c r="A12" t="s">
        <v>396</v>
      </c>
    </row>
    <row r="13" spans="1:1" x14ac:dyDescent="0.15">
      <c r="A13" t="s">
        <v>385</v>
      </c>
    </row>
    <row r="14" spans="1:1" x14ac:dyDescent="0.15">
      <c r="A14" t="s">
        <v>386</v>
      </c>
    </row>
    <row r="15" spans="1:1" x14ac:dyDescent="0.15">
      <c r="A15" t="s">
        <v>387</v>
      </c>
    </row>
    <row r="16" spans="1:1" x14ac:dyDescent="0.15">
      <c r="A16" t="s">
        <v>388</v>
      </c>
    </row>
    <row r="17" spans="1:1" x14ac:dyDescent="0.15">
      <c r="A17" t="s">
        <v>389</v>
      </c>
    </row>
    <row r="18" spans="1:1" x14ac:dyDescent="0.15">
      <c r="A18" t="s">
        <v>390</v>
      </c>
    </row>
    <row r="19" spans="1:1" x14ac:dyDescent="0.15">
      <c r="A19" t="s">
        <v>391</v>
      </c>
    </row>
    <row r="20" spans="1:1" x14ac:dyDescent="0.15">
      <c r="A20" t="s">
        <v>392</v>
      </c>
    </row>
    <row r="21" spans="1:1" x14ac:dyDescent="0.15">
      <c r="A21" t="s">
        <v>393</v>
      </c>
    </row>
    <row r="22" spans="1:1" x14ac:dyDescent="0.15">
      <c r="A22" t="s">
        <v>394</v>
      </c>
    </row>
    <row r="24" spans="1:1" x14ac:dyDescent="0.15">
      <c r="A24" s="21" t="s">
        <v>398</v>
      </c>
    </row>
    <row r="25" spans="1:1" x14ac:dyDescent="0.15">
      <c r="A25" t="s">
        <v>399</v>
      </c>
    </row>
    <row r="26" spans="1:1" x14ac:dyDescent="0.15">
      <c r="A26" t="s">
        <v>400</v>
      </c>
    </row>
    <row r="27" spans="1:1" x14ac:dyDescent="0.15">
      <c r="A27" t="s">
        <v>401</v>
      </c>
    </row>
    <row r="28" spans="1:1" x14ac:dyDescent="0.15">
      <c r="A28" t="s">
        <v>402</v>
      </c>
    </row>
  </sheetData>
  <phoneticPr fontId="2"/>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C22"/>
  <sheetViews>
    <sheetView workbookViewId="0"/>
  </sheetViews>
  <sheetFormatPr defaultRowHeight="13.5" x14ac:dyDescent="0.15"/>
  <cols>
    <col min="1" max="1" width="2.25" customWidth="1"/>
    <col min="2" max="2" width="11.625" bestFit="1" customWidth="1"/>
    <col min="3" max="3" width="62.625" customWidth="1"/>
  </cols>
  <sheetData>
    <row r="2" spans="2:3" x14ac:dyDescent="0.15">
      <c r="B2" s="27">
        <v>42276</v>
      </c>
      <c r="C2" s="28" t="s">
        <v>397</v>
      </c>
    </row>
    <row r="3" spans="2:3" x14ac:dyDescent="0.15">
      <c r="B3" s="27">
        <v>42277</v>
      </c>
      <c r="C3" s="28" t="s">
        <v>418</v>
      </c>
    </row>
    <row r="4" spans="2:3" x14ac:dyDescent="0.15">
      <c r="B4" s="27">
        <v>42279</v>
      </c>
      <c r="C4" s="28" t="s">
        <v>419</v>
      </c>
    </row>
    <row r="5" spans="2:3" ht="81" x14ac:dyDescent="0.15">
      <c r="B5" s="27">
        <v>42292</v>
      </c>
      <c r="C5" s="33" t="s">
        <v>427</v>
      </c>
    </row>
    <row r="6" spans="2:3" x14ac:dyDescent="0.15">
      <c r="B6" s="27">
        <v>42293</v>
      </c>
      <c r="C6" s="28" t="s">
        <v>489</v>
      </c>
    </row>
    <row r="7" spans="2:3" x14ac:dyDescent="0.15">
      <c r="B7" s="29"/>
      <c r="C7" s="28"/>
    </row>
    <row r="8" spans="2:3" x14ac:dyDescent="0.15">
      <c r="B8" s="29"/>
      <c r="C8" s="28"/>
    </row>
    <row r="9" spans="2:3" x14ac:dyDescent="0.15">
      <c r="B9" s="29"/>
      <c r="C9" s="28"/>
    </row>
    <row r="10" spans="2:3" x14ac:dyDescent="0.15">
      <c r="B10" s="29"/>
      <c r="C10" s="28"/>
    </row>
    <row r="11" spans="2:3" x14ac:dyDescent="0.15">
      <c r="B11" s="29"/>
      <c r="C11" s="28"/>
    </row>
    <row r="12" spans="2:3" x14ac:dyDescent="0.15">
      <c r="B12" s="29"/>
      <c r="C12" s="28"/>
    </row>
    <row r="13" spans="2:3" x14ac:dyDescent="0.15">
      <c r="B13" s="29"/>
      <c r="C13" s="28"/>
    </row>
    <row r="14" spans="2:3" x14ac:dyDescent="0.15">
      <c r="B14" s="29"/>
      <c r="C14" s="28"/>
    </row>
    <row r="15" spans="2:3" x14ac:dyDescent="0.15">
      <c r="B15" s="29"/>
      <c r="C15" s="28"/>
    </row>
    <row r="16" spans="2:3" x14ac:dyDescent="0.15">
      <c r="B16" s="29"/>
      <c r="C16" s="28"/>
    </row>
    <row r="17" spans="2:3" x14ac:dyDescent="0.15">
      <c r="B17" s="29"/>
      <c r="C17" s="28"/>
    </row>
    <row r="18" spans="2:3" x14ac:dyDescent="0.15">
      <c r="B18" s="29"/>
      <c r="C18" s="28"/>
    </row>
    <row r="19" spans="2:3" x14ac:dyDescent="0.15">
      <c r="B19" s="29"/>
      <c r="C19" s="28"/>
    </row>
    <row r="20" spans="2:3" x14ac:dyDescent="0.15">
      <c r="B20" s="29"/>
      <c r="C20" s="28"/>
    </row>
    <row r="21" spans="2:3" x14ac:dyDescent="0.15">
      <c r="B21" s="29"/>
      <c r="C21" s="28"/>
    </row>
    <row r="22" spans="2:3" x14ac:dyDescent="0.15">
      <c r="B22" s="29"/>
      <c r="C22" s="28"/>
    </row>
  </sheetData>
  <phoneticPr fontId="2"/>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7"/>
  <sheetViews>
    <sheetView workbookViewId="0">
      <selection activeCell="C28" sqref="C28"/>
    </sheetView>
  </sheetViews>
  <sheetFormatPr defaultRowHeight="13.5" x14ac:dyDescent="0.15"/>
  <sheetData>
    <row r="1" spans="1:5" x14ac:dyDescent="0.15">
      <c r="A1" s="21" t="s">
        <v>405</v>
      </c>
    </row>
    <row r="2" spans="1:5" x14ac:dyDescent="0.15">
      <c r="B2" t="s">
        <v>407</v>
      </c>
      <c r="D2" t="s">
        <v>406</v>
      </c>
    </row>
    <row r="3" spans="1:5" x14ac:dyDescent="0.15">
      <c r="C3" t="s">
        <v>408</v>
      </c>
    </row>
    <row r="4" spans="1:5" x14ac:dyDescent="0.15">
      <c r="D4" t="s">
        <v>409</v>
      </c>
    </row>
    <row r="6" spans="1:5" x14ac:dyDescent="0.15">
      <c r="C6" t="s">
        <v>410</v>
      </c>
    </row>
    <row r="9" spans="1:5" x14ac:dyDescent="0.15">
      <c r="B9" t="s">
        <v>411</v>
      </c>
    </row>
    <row r="10" spans="1:5" x14ac:dyDescent="0.15">
      <c r="D10" t="s">
        <v>412</v>
      </c>
      <c r="E10" t="s">
        <v>414</v>
      </c>
    </row>
    <row r="11" spans="1:5" x14ac:dyDescent="0.15">
      <c r="D11" s="31" t="s">
        <v>413</v>
      </c>
      <c r="E11" t="s">
        <v>415</v>
      </c>
    </row>
    <row r="16" spans="1:5" x14ac:dyDescent="0.15">
      <c r="B16" t="s">
        <v>416</v>
      </c>
    </row>
    <row r="17" spans="2:2" x14ac:dyDescent="0.15">
      <c r="B17" t="s">
        <v>417</v>
      </c>
    </row>
  </sheetData>
  <phoneticPr fontId="2"/>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0"/>
  <sheetViews>
    <sheetView workbookViewId="0">
      <selection activeCell="F32" sqref="F32"/>
    </sheetView>
  </sheetViews>
  <sheetFormatPr defaultRowHeight="13.5" x14ac:dyDescent="0.15"/>
  <cols>
    <col min="1" max="1" width="3" customWidth="1"/>
    <col min="2" max="2" width="3.5" customWidth="1"/>
  </cols>
  <sheetData>
    <row r="1" spans="1:3" ht="14.25" x14ac:dyDescent="0.15">
      <c r="A1" s="22" t="s">
        <v>177</v>
      </c>
    </row>
    <row r="3" spans="1:3" x14ac:dyDescent="0.15">
      <c r="A3" s="21" t="s">
        <v>178</v>
      </c>
    </row>
    <row r="5" spans="1:3" x14ac:dyDescent="0.15">
      <c r="B5" t="s">
        <v>179</v>
      </c>
    </row>
    <row r="6" spans="1:3" x14ac:dyDescent="0.15">
      <c r="B6" t="s">
        <v>180</v>
      </c>
    </row>
    <row r="7" spans="1:3" x14ac:dyDescent="0.15">
      <c r="B7" t="s">
        <v>181</v>
      </c>
    </row>
    <row r="8" spans="1:3" x14ac:dyDescent="0.15">
      <c r="B8" t="s">
        <v>182</v>
      </c>
    </row>
    <row r="10" spans="1:3" x14ac:dyDescent="0.15">
      <c r="C10" t="s">
        <v>183</v>
      </c>
    </row>
    <row r="11" spans="1:3" x14ac:dyDescent="0.15">
      <c r="C11" t="s">
        <v>184</v>
      </c>
    </row>
    <row r="12" spans="1:3" x14ac:dyDescent="0.15">
      <c r="C12" t="s">
        <v>185</v>
      </c>
    </row>
    <row r="14" spans="1:3" x14ac:dyDescent="0.15">
      <c r="B14" t="s">
        <v>186</v>
      </c>
    </row>
    <row r="15" spans="1:3" x14ac:dyDescent="0.15">
      <c r="B15" t="s">
        <v>187</v>
      </c>
    </row>
    <row r="16" spans="1:3" x14ac:dyDescent="0.15">
      <c r="B16" t="s">
        <v>188</v>
      </c>
    </row>
    <row r="17" spans="2:2" x14ac:dyDescent="0.15">
      <c r="B17" t="s">
        <v>189</v>
      </c>
    </row>
    <row r="19" spans="2:2" x14ac:dyDescent="0.15">
      <c r="B19" t="s">
        <v>190</v>
      </c>
    </row>
    <row r="20" spans="2:2" x14ac:dyDescent="0.15">
      <c r="B20" t="s">
        <v>199</v>
      </c>
    </row>
    <row r="21" spans="2:2" x14ac:dyDescent="0.15">
      <c r="B21" t="s">
        <v>200</v>
      </c>
    </row>
    <row r="22" spans="2:2" x14ac:dyDescent="0.15">
      <c r="B22" t="s">
        <v>191</v>
      </c>
    </row>
    <row r="23" spans="2:2" x14ac:dyDescent="0.15">
      <c r="B23" t="s">
        <v>192</v>
      </c>
    </row>
    <row r="24" spans="2:2" x14ac:dyDescent="0.15">
      <c r="B24" t="s">
        <v>193</v>
      </c>
    </row>
    <row r="25" spans="2:2" x14ac:dyDescent="0.15">
      <c r="B25" t="s">
        <v>194</v>
      </c>
    </row>
    <row r="26" spans="2:2" x14ac:dyDescent="0.15">
      <c r="B26" t="s">
        <v>195</v>
      </c>
    </row>
    <row r="27" spans="2:2" x14ac:dyDescent="0.15">
      <c r="B27" t="s">
        <v>196</v>
      </c>
    </row>
    <row r="28" spans="2:2" x14ac:dyDescent="0.15">
      <c r="B28" t="s">
        <v>197</v>
      </c>
    </row>
    <row r="29" spans="2:2" x14ac:dyDescent="0.15">
      <c r="B29" t="s">
        <v>198</v>
      </c>
    </row>
    <row r="30" spans="2:2" x14ac:dyDescent="0.15">
      <c r="B30" t="s">
        <v>201</v>
      </c>
    </row>
  </sheetData>
  <phoneticPr fontId="2"/>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1"/>
  <sheetViews>
    <sheetView workbookViewId="0"/>
  </sheetViews>
  <sheetFormatPr defaultRowHeight="13.5" x14ac:dyDescent="0.15"/>
  <cols>
    <col min="1" max="1" width="4.25" customWidth="1"/>
  </cols>
  <sheetData>
    <row r="1" spans="1:1" ht="17.25" x14ac:dyDescent="0.15">
      <c r="A1" s="23" t="s">
        <v>246</v>
      </c>
    </row>
    <row r="28" spans="1:2" x14ac:dyDescent="0.15">
      <c r="A28" s="21" t="s">
        <v>202</v>
      </c>
    </row>
    <row r="30" spans="1:2" x14ac:dyDescent="0.15">
      <c r="A30" t="s">
        <v>203</v>
      </c>
    </row>
    <row r="31" spans="1:2" x14ac:dyDescent="0.15">
      <c r="B31" t="s">
        <v>233</v>
      </c>
    </row>
    <row r="33" spans="1:2" x14ac:dyDescent="0.15">
      <c r="A33" t="s">
        <v>204</v>
      </c>
    </row>
    <row r="34" spans="1:2" x14ac:dyDescent="0.15">
      <c r="B34" t="s">
        <v>234</v>
      </c>
    </row>
    <row r="35" spans="1:2" x14ac:dyDescent="0.15">
      <c r="B35" t="s">
        <v>235</v>
      </c>
    </row>
    <row r="37" spans="1:2" x14ac:dyDescent="0.15">
      <c r="A37" t="s">
        <v>205</v>
      </c>
    </row>
    <row r="38" spans="1:2" x14ac:dyDescent="0.15">
      <c r="B38" t="s">
        <v>236</v>
      </c>
    </row>
    <row r="39" spans="1:2" x14ac:dyDescent="0.15">
      <c r="B39" t="s">
        <v>237</v>
      </c>
    </row>
    <row r="40" spans="1:2" x14ac:dyDescent="0.15">
      <c r="B40" t="s">
        <v>238</v>
      </c>
    </row>
    <row r="41" spans="1:2" x14ac:dyDescent="0.15">
      <c r="B41" t="s">
        <v>239</v>
      </c>
    </row>
    <row r="42" spans="1:2" x14ac:dyDescent="0.15">
      <c r="B42" t="s">
        <v>240</v>
      </c>
    </row>
    <row r="43" spans="1:2" x14ac:dyDescent="0.15">
      <c r="A43" t="s">
        <v>423</v>
      </c>
    </row>
    <row r="44" spans="1:2" x14ac:dyDescent="0.15">
      <c r="B44" t="s">
        <v>424</v>
      </c>
    </row>
    <row r="45" spans="1:2" x14ac:dyDescent="0.15">
      <c r="B45" t="s">
        <v>425</v>
      </c>
    </row>
    <row r="47" spans="1:2" x14ac:dyDescent="0.15">
      <c r="A47" s="21" t="s">
        <v>206</v>
      </c>
    </row>
    <row r="48" spans="1:2" x14ac:dyDescent="0.15">
      <c r="A48" t="s">
        <v>207</v>
      </c>
    </row>
    <row r="49" spans="2:3" x14ac:dyDescent="0.15">
      <c r="B49" t="s">
        <v>214</v>
      </c>
      <c r="C49" t="s">
        <v>215</v>
      </c>
    </row>
    <row r="50" spans="2:3" x14ac:dyDescent="0.15">
      <c r="B50" t="s">
        <v>216</v>
      </c>
      <c r="C50" t="s">
        <v>217</v>
      </c>
    </row>
    <row r="51" spans="2:3" x14ac:dyDescent="0.15">
      <c r="C51" t="s">
        <v>241</v>
      </c>
    </row>
    <row r="52" spans="2:3" x14ac:dyDescent="0.15">
      <c r="B52" t="s">
        <v>218</v>
      </c>
      <c r="C52" t="s">
        <v>219</v>
      </c>
    </row>
    <row r="53" spans="2:3" x14ac:dyDescent="0.15">
      <c r="C53" t="s">
        <v>242</v>
      </c>
    </row>
    <row r="54" spans="2:3" x14ac:dyDescent="0.15">
      <c r="C54" t="s">
        <v>243</v>
      </c>
    </row>
    <row r="55" spans="2:3" x14ac:dyDescent="0.15">
      <c r="C55" t="s">
        <v>244</v>
      </c>
    </row>
    <row r="56" spans="2:3" x14ac:dyDescent="0.15">
      <c r="B56" t="s">
        <v>220</v>
      </c>
      <c r="C56" t="s">
        <v>221</v>
      </c>
    </row>
    <row r="57" spans="2:3" x14ac:dyDescent="0.15">
      <c r="C57" t="s">
        <v>245</v>
      </c>
    </row>
    <row r="58" spans="2:3" x14ac:dyDescent="0.15">
      <c r="B58" t="s">
        <v>222</v>
      </c>
      <c r="C58" t="s">
        <v>223</v>
      </c>
    </row>
    <row r="59" spans="2:3" x14ac:dyDescent="0.15">
      <c r="B59" t="s">
        <v>224</v>
      </c>
      <c r="C59" t="s">
        <v>225</v>
      </c>
    </row>
    <row r="60" spans="2:3" x14ac:dyDescent="0.15">
      <c r="B60" t="s">
        <v>226</v>
      </c>
      <c r="C60" t="s">
        <v>227</v>
      </c>
    </row>
    <row r="61" spans="2:3" x14ac:dyDescent="0.15">
      <c r="C61" t="s">
        <v>208</v>
      </c>
    </row>
    <row r="62" spans="2:3" x14ac:dyDescent="0.15">
      <c r="C62" t="s">
        <v>209</v>
      </c>
    </row>
    <row r="63" spans="2:3" x14ac:dyDescent="0.15">
      <c r="C63" t="s">
        <v>210</v>
      </c>
    </row>
    <row r="64" spans="2:3" x14ac:dyDescent="0.15">
      <c r="C64" t="s">
        <v>211</v>
      </c>
    </row>
    <row r="65" spans="2:3" x14ac:dyDescent="0.15">
      <c r="B65" t="s">
        <v>228</v>
      </c>
    </row>
    <row r="66" spans="2:3" x14ac:dyDescent="0.15">
      <c r="C66" t="s">
        <v>229</v>
      </c>
    </row>
    <row r="67" spans="2:3" x14ac:dyDescent="0.15">
      <c r="B67" t="s">
        <v>212</v>
      </c>
    </row>
    <row r="68" spans="2:3" x14ac:dyDescent="0.15">
      <c r="B68" t="s">
        <v>213</v>
      </c>
    </row>
    <row r="69" spans="2:3" x14ac:dyDescent="0.15">
      <c r="B69" t="s">
        <v>230</v>
      </c>
    </row>
    <row r="70" spans="2:3" x14ac:dyDescent="0.15">
      <c r="C70" t="s">
        <v>231</v>
      </c>
    </row>
    <row r="71" spans="2:3" x14ac:dyDescent="0.15">
      <c r="C71" t="s">
        <v>232</v>
      </c>
    </row>
  </sheetData>
  <phoneticPr fontId="2"/>
  <pageMargins left="0.7" right="0.7" top="0.75" bottom="0.75" header="0.3" footer="0.3"/>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13"/>
  <sheetViews>
    <sheetView workbookViewId="0"/>
  </sheetViews>
  <sheetFormatPr defaultRowHeight="13.5" x14ac:dyDescent="0.15"/>
  <cols>
    <col min="1" max="1" width="3.375" customWidth="1"/>
  </cols>
  <sheetData>
    <row r="1" spans="1:2" ht="14.25" x14ac:dyDescent="0.15">
      <c r="A1" s="22" t="s">
        <v>247</v>
      </c>
    </row>
    <row r="3" spans="1:2" x14ac:dyDescent="0.15">
      <c r="A3" t="s">
        <v>248</v>
      </c>
    </row>
    <row r="5" spans="1:2" x14ac:dyDescent="0.15">
      <c r="A5" t="s">
        <v>249</v>
      </c>
    </row>
    <row r="6" spans="1:2" x14ac:dyDescent="0.15">
      <c r="A6" t="s">
        <v>250</v>
      </c>
    </row>
    <row r="8" spans="1:2" x14ac:dyDescent="0.15">
      <c r="B8" s="24" t="s">
        <v>251</v>
      </c>
    </row>
    <row r="10" spans="1:2" x14ac:dyDescent="0.15">
      <c r="A10" t="s">
        <v>252</v>
      </c>
    </row>
    <row r="11" spans="1:2" x14ac:dyDescent="0.15">
      <c r="A11" t="s">
        <v>253</v>
      </c>
    </row>
    <row r="12" spans="1:2" x14ac:dyDescent="0.15">
      <c r="A12" t="s">
        <v>254</v>
      </c>
    </row>
    <row r="14" spans="1:2" x14ac:dyDescent="0.15">
      <c r="A14" t="s">
        <v>255</v>
      </c>
    </row>
    <row r="16" spans="1:2" x14ac:dyDescent="0.15">
      <c r="B16" s="24" t="s">
        <v>256</v>
      </c>
    </row>
    <row r="18" spans="1:4" x14ac:dyDescent="0.15">
      <c r="B18" s="26" t="s">
        <v>257</v>
      </c>
      <c r="C18" s="26"/>
      <c r="D18" s="25"/>
    </row>
    <row r="20" spans="1:4" x14ac:dyDescent="0.15">
      <c r="A20" t="s">
        <v>258</v>
      </c>
    </row>
    <row r="21" spans="1:4" x14ac:dyDescent="0.15">
      <c r="A21" t="s">
        <v>259</v>
      </c>
    </row>
    <row r="23" spans="1:4" x14ac:dyDescent="0.15">
      <c r="A23" t="s">
        <v>260</v>
      </c>
    </row>
    <row r="24" spans="1:4" x14ac:dyDescent="0.15">
      <c r="A24" t="s">
        <v>261</v>
      </c>
    </row>
    <row r="26" spans="1:4" x14ac:dyDescent="0.15">
      <c r="A26" t="s">
        <v>262</v>
      </c>
    </row>
    <row r="28" spans="1:4" x14ac:dyDescent="0.15">
      <c r="B28" s="24" t="s">
        <v>263</v>
      </c>
    </row>
    <row r="30" spans="1:4" x14ac:dyDescent="0.15">
      <c r="A30" t="s">
        <v>264</v>
      </c>
    </row>
    <row r="31" spans="1:4" x14ac:dyDescent="0.15">
      <c r="A31" t="s">
        <v>265</v>
      </c>
    </row>
    <row r="32" spans="1:4" x14ac:dyDescent="0.15">
      <c r="A32" t="s">
        <v>266</v>
      </c>
    </row>
    <row r="34" spans="1:3" x14ac:dyDescent="0.15">
      <c r="A34" t="s">
        <v>267</v>
      </c>
    </row>
    <row r="35" spans="1:3" x14ac:dyDescent="0.15">
      <c r="A35" t="s">
        <v>268</v>
      </c>
    </row>
    <row r="36" spans="1:3" x14ac:dyDescent="0.15">
      <c r="A36" t="s">
        <v>269</v>
      </c>
    </row>
    <row r="38" spans="1:3" x14ac:dyDescent="0.15">
      <c r="B38" s="24" t="s">
        <v>270</v>
      </c>
    </row>
    <row r="40" spans="1:3" x14ac:dyDescent="0.15">
      <c r="B40" s="26" t="s">
        <v>271</v>
      </c>
      <c r="C40" s="25"/>
    </row>
    <row r="42" spans="1:3" x14ac:dyDescent="0.15">
      <c r="A42" t="s">
        <v>272</v>
      </c>
    </row>
    <row r="43" spans="1:3" x14ac:dyDescent="0.15">
      <c r="A43" t="s">
        <v>273</v>
      </c>
    </row>
    <row r="45" spans="1:3" x14ac:dyDescent="0.15">
      <c r="A45" t="s">
        <v>274</v>
      </c>
    </row>
    <row r="47" spans="1:3" x14ac:dyDescent="0.15">
      <c r="B47" t="s">
        <v>275</v>
      </c>
    </row>
    <row r="49" spans="1:2" x14ac:dyDescent="0.15">
      <c r="A49" t="s">
        <v>276</v>
      </c>
    </row>
    <row r="51" spans="1:2" x14ac:dyDescent="0.15">
      <c r="A51" t="s">
        <v>277</v>
      </c>
    </row>
    <row r="53" spans="1:2" x14ac:dyDescent="0.15">
      <c r="A53" t="s">
        <v>278</v>
      </c>
    </row>
    <row r="55" spans="1:2" x14ac:dyDescent="0.15">
      <c r="A55" t="s">
        <v>279</v>
      </c>
    </row>
    <row r="57" spans="1:2" x14ac:dyDescent="0.15">
      <c r="B57" t="s">
        <v>280</v>
      </c>
    </row>
    <row r="59" spans="1:2" x14ac:dyDescent="0.15">
      <c r="A59" t="s">
        <v>281</v>
      </c>
    </row>
    <row r="60" spans="1:2" x14ac:dyDescent="0.15">
      <c r="A60" t="s">
        <v>282</v>
      </c>
    </row>
    <row r="61" spans="1:2" x14ac:dyDescent="0.15">
      <c r="A61" t="s">
        <v>283</v>
      </c>
    </row>
    <row r="62" spans="1:2" x14ac:dyDescent="0.15">
      <c r="A62" t="s">
        <v>284</v>
      </c>
    </row>
    <row r="64" spans="1:2" x14ac:dyDescent="0.15">
      <c r="A64" t="s">
        <v>285</v>
      </c>
    </row>
    <row r="65" spans="1:2" x14ac:dyDescent="0.15">
      <c r="A65" t="s">
        <v>286</v>
      </c>
    </row>
    <row r="66" spans="1:2" x14ac:dyDescent="0.15">
      <c r="A66" t="s">
        <v>287</v>
      </c>
    </row>
    <row r="68" spans="1:2" x14ac:dyDescent="0.15">
      <c r="A68" t="s">
        <v>288</v>
      </c>
    </row>
    <row r="69" spans="1:2" x14ac:dyDescent="0.15">
      <c r="A69" t="s">
        <v>289</v>
      </c>
    </row>
    <row r="71" spans="1:2" x14ac:dyDescent="0.15">
      <c r="B71" t="s">
        <v>290</v>
      </c>
    </row>
    <row r="72" spans="1:2" x14ac:dyDescent="0.15">
      <c r="B72" t="s">
        <v>291</v>
      </c>
    </row>
    <row r="74" spans="1:2" x14ac:dyDescent="0.15">
      <c r="A74" t="s">
        <v>292</v>
      </c>
    </row>
    <row r="75" spans="1:2" x14ac:dyDescent="0.15">
      <c r="A75" t="s">
        <v>293</v>
      </c>
    </row>
    <row r="77" spans="1:2" x14ac:dyDescent="0.15">
      <c r="A77" s="21" t="s">
        <v>294</v>
      </c>
    </row>
    <row r="79" spans="1:2" x14ac:dyDescent="0.15">
      <c r="A79" t="s">
        <v>295</v>
      </c>
    </row>
    <row r="80" spans="1:2" x14ac:dyDescent="0.15">
      <c r="A80" t="s">
        <v>296</v>
      </c>
    </row>
    <row r="81" spans="1:3" x14ac:dyDescent="0.15">
      <c r="A81" t="s">
        <v>297</v>
      </c>
    </row>
    <row r="82" spans="1:3" x14ac:dyDescent="0.15">
      <c r="A82" t="s">
        <v>298</v>
      </c>
    </row>
    <row r="84" spans="1:3" x14ac:dyDescent="0.15">
      <c r="A84" t="s">
        <v>299</v>
      </c>
    </row>
    <row r="85" spans="1:3" x14ac:dyDescent="0.15">
      <c r="A85" t="s">
        <v>300</v>
      </c>
    </row>
    <row r="87" spans="1:3" x14ac:dyDescent="0.15">
      <c r="B87" s="24" t="s">
        <v>301</v>
      </c>
      <c r="C87" s="24"/>
    </row>
    <row r="89" spans="1:3" x14ac:dyDescent="0.15">
      <c r="A89" t="s">
        <v>302</v>
      </c>
    </row>
    <row r="90" spans="1:3" x14ac:dyDescent="0.15">
      <c r="A90" t="s">
        <v>303</v>
      </c>
    </row>
    <row r="91" spans="1:3" x14ac:dyDescent="0.15">
      <c r="A91" t="s">
        <v>304</v>
      </c>
    </row>
    <row r="93" spans="1:3" x14ac:dyDescent="0.15">
      <c r="A93" t="s">
        <v>305</v>
      </c>
    </row>
    <row r="94" spans="1:3" x14ac:dyDescent="0.15">
      <c r="A94" t="s">
        <v>306</v>
      </c>
    </row>
    <row r="96" spans="1:3" x14ac:dyDescent="0.15">
      <c r="A96" t="s">
        <v>307</v>
      </c>
    </row>
    <row r="98" spans="1:3" x14ac:dyDescent="0.15">
      <c r="B98" s="24" t="s">
        <v>308</v>
      </c>
      <c r="C98" s="24"/>
    </row>
    <row r="100" spans="1:3" x14ac:dyDescent="0.15">
      <c r="A100" t="s">
        <v>309</v>
      </c>
    </row>
    <row r="101" spans="1:3" x14ac:dyDescent="0.15">
      <c r="A101" t="s">
        <v>310</v>
      </c>
    </row>
    <row r="103" spans="1:3" x14ac:dyDescent="0.15">
      <c r="A103" t="s">
        <v>311</v>
      </c>
    </row>
    <row r="105" spans="1:3" x14ac:dyDescent="0.15">
      <c r="A105" t="s">
        <v>312</v>
      </c>
    </row>
    <row r="107" spans="1:3" x14ac:dyDescent="0.15">
      <c r="A107" t="s">
        <v>313</v>
      </c>
    </row>
    <row r="109" spans="1:3" x14ac:dyDescent="0.15">
      <c r="B109" s="24" t="s">
        <v>314</v>
      </c>
      <c r="C109" s="24"/>
    </row>
    <row r="111" spans="1:3" x14ac:dyDescent="0.15">
      <c r="A111" t="s">
        <v>315</v>
      </c>
    </row>
    <row r="112" spans="1:3" x14ac:dyDescent="0.15">
      <c r="A112" t="s">
        <v>316</v>
      </c>
    </row>
    <row r="113" spans="1:1" x14ac:dyDescent="0.15">
      <c r="A113" t="s">
        <v>317</v>
      </c>
    </row>
  </sheetData>
  <phoneticPr fontId="2"/>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99"/>
  <sheetViews>
    <sheetView workbookViewId="0">
      <selection activeCell="I84" sqref="I84"/>
    </sheetView>
  </sheetViews>
  <sheetFormatPr defaultRowHeight="13.5" x14ac:dyDescent="0.15"/>
  <cols>
    <col min="1" max="1" width="8.375" customWidth="1"/>
    <col min="2" max="2" width="12.75" customWidth="1"/>
    <col min="3" max="3" width="10.125" customWidth="1"/>
    <col min="4" max="4" width="10" customWidth="1"/>
  </cols>
  <sheetData>
    <row r="1" spans="1:1" x14ac:dyDescent="0.15">
      <c r="A1" s="21" t="s">
        <v>380</v>
      </c>
    </row>
    <row r="3" spans="1:1" x14ac:dyDescent="0.15">
      <c r="A3" s="21" t="s">
        <v>318</v>
      </c>
    </row>
    <row r="4" spans="1:1" x14ac:dyDescent="0.15">
      <c r="A4" t="s">
        <v>319</v>
      </c>
    </row>
    <row r="5" spans="1:1" x14ac:dyDescent="0.15">
      <c r="A5" t="s">
        <v>320</v>
      </c>
    </row>
    <row r="6" spans="1:1" x14ac:dyDescent="0.15">
      <c r="A6" t="s">
        <v>321</v>
      </c>
    </row>
    <row r="7" spans="1:1" x14ac:dyDescent="0.15">
      <c r="A7" t="s">
        <v>322</v>
      </c>
    </row>
    <row r="8" spans="1:1" x14ac:dyDescent="0.15">
      <c r="A8" t="s">
        <v>323</v>
      </c>
    </row>
    <row r="9" spans="1:1" x14ac:dyDescent="0.15">
      <c r="A9" t="s">
        <v>324</v>
      </c>
    </row>
    <row r="10" spans="1:1" x14ac:dyDescent="0.15">
      <c r="A10" t="s">
        <v>325</v>
      </c>
    </row>
    <row r="11" spans="1:1" x14ac:dyDescent="0.15">
      <c r="A11" t="s">
        <v>326</v>
      </c>
    </row>
    <row r="13" spans="1:1" x14ac:dyDescent="0.15">
      <c r="A13" s="21" t="s">
        <v>327</v>
      </c>
    </row>
    <row r="14" spans="1:1" x14ac:dyDescent="0.15">
      <c r="A14" t="s">
        <v>328</v>
      </c>
    </row>
    <row r="15" spans="1:1" x14ac:dyDescent="0.15">
      <c r="A15" t="s">
        <v>329</v>
      </c>
    </row>
    <row r="16" spans="1:1" x14ac:dyDescent="0.15">
      <c r="A16" t="s">
        <v>330</v>
      </c>
    </row>
    <row r="17" spans="1:2" x14ac:dyDescent="0.15">
      <c r="A17" t="s">
        <v>331</v>
      </c>
    </row>
    <row r="18" spans="1:2" x14ac:dyDescent="0.15">
      <c r="A18" t="s">
        <v>332</v>
      </c>
    </row>
    <row r="20" spans="1:2" x14ac:dyDescent="0.15">
      <c r="A20" t="s">
        <v>333</v>
      </c>
      <c r="B20" t="s">
        <v>357</v>
      </c>
    </row>
    <row r="21" spans="1:2" x14ac:dyDescent="0.15">
      <c r="A21" t="s">
        <v>358</v>
      </c>
    </row>
    <row r="23" spans="1:2" x14ac:dyDescent="0.15">
      <c r="A23" t="s">
        <v>334</v>
      </c>
      <c r="B23" t="s">
        <v>359</v>
      </c>
    </row>
    <row r="24" spans="1:2" x14ac:dyDescent="0.15">
      <c r="A24" t="s">
        <v>335</v>
      </c>
      <c r="B24" t="s">
        <v>360</v>
      </c>
    </row>
    <row r="26" spans="1:2" x14ac:dyDescent="0.15">
      <c r="A26" t="s">
        <v>336</v>
      </c>
    </row>
    <row r="27" spans="1:2" x14ac:dyDescent="0.15">
      <c r="A27" t="s">
        <v>337</v>
      </c>
    </row>
    <row r="30" spans="1:2" x14ac:dyDescent="0.15">
      <c r="A30" s="21" t="s">
        <v>338</v>
      </c>
    </row>
    <row r="31" spans="1:2" x14ac:dyDescent="0.15">
      <c r="A31" t="s">
        <v>339</v>
      </c>
    </row>
    <row r="32" spans="1:2" x14ac:dyDescent="0.15">
      <c r="A32" t="s">
        <v>340</v>
      </c>
    </row>
    <row r="33" spans="1:1" x14ac:dyDescent="0.15">
      <c r="A33" t="s">
        <v>341</v>
      </c>
    </row>
    <row r="34" spans="1:1" x14ac:dyDescent="0.15">
      <c r="A34" t="s">
        <v>342</v>
      </c>
    </row>
    <row r="35" spans="1:1" x14ac:dyDescent="0.15">
      <c r="A35" t="s">
        <v>343</v>
      </c>
    </row>
    <row r="36" spans="1:1" x14ac:dyDescent="0.15">
      <c r="A36" t="s">
        <v>344</v>
      </c>
    </row>
    <row r="37" spans="1:1" x14ac:dyDescent="0.15">
      <c r="A37" t="s">
        <v>345</v>
      </c>
    </row>
    <row r="38" spans="1:1" x14ac:dyDescent="0.15">
      <c r="A38" t="s">
        <v>346</v>
      </c>
    </row>
    <row r="39" spans="1:1" x14ac:dyDescent="0.15">
      <c r="A39" t="s">
        <v>347</v>
      </c>
    </row>
    <row r="40" spans="1:1" x14ac:dyDescent="0.15">
      <c r="A40" t="s">
        <v>348</v>
      </c>
    </row>
    <row r="41" spans="1:1" x14ac:dyDescent="0.15">
      <c r="A41" t="s">
        <v>349</v>
      </c>
    </row>
    <row r="43" spans="1:1" x14ac:dyDescent="0.15">
      <c r="A43" s="21" t="s">
        <v>350</v>
      </c>
    </row>
    <row r="44" spans="1:1" x14ac:dyDescent="0.15">
      <c r="A44" t="s">
        <v>351</v>
      </c>
    </row>
    <row r="45" spans="1:1" x14ac:dyDescent="0.15">
      <c r="A45" t="s">
        <v>352</v>
      </c>
    </row>
    <row r="46" spans="1:1" x14ac:dyDescent="0.15">
      <c r="A46" t="s">
        <v>353</v>
      </c>
    </row>
    <row r="47" spans="1:1" x14ac:dyDescent="0.15">
      <c r="A47" t="s">
        <v>354</v>
      </c>
    </row>
    <row r="48" spans="1:1" x14ac:dyDescent="0.15">
      <c r="A48" t="s">
        <v>355</v>
      </c>
    </row>
    <row r="49" spans="1:1" x14ac:dyDescent="0.15">
      <c r="A49" t="s">
        <v>356</v>
      </c>
    </row>
    <row r="51" spans="1:1" x14ac:dyDescent="0.15">
      <c r="A51" s="21" t="s">
        <v>376</v>
      </c>
    </row>
    <row r="52" spans="1:1" x14ac:dyDescent="0.15">
      <c r="A52" t="s">
        <v>367</v>
      </c>
    </row>
    <row r="53" spans="1:1" x14ac:dyDescent="0.15">
      <c r="A53" t="s">
        <v>368</v>
      </c>
    </row>
    <row r="54" spans="1:1" x14ac:dyDescent="0.15">
      <c r="A54" t="s">
        <v>369</v>
      </c>
    </row>
    <row r="56" spans="1:1" x14ac:dyDescent="0.15">
      <c r="A56" s="21" t="s">
        <v>377</v>
      </c>
    </row>
    <row r="57" spans="1:1" x14ac:dyDescent="0.15">
      <c r="A57" t="s">
        <v>370</v>
      </c>
    </row>
    <row r="58" spans="1:1" x14ac:dyDescent="0.15">
      <c r="A58" t="s">
        <v>371</v>
      </c>
    </row>
    <row r="59" spans="1:1" x14ac:dyDescent="0.15">
      <c r="A59" t="s">
        <v>372</v>
      </c>
    </row>
    <row r="61" spans="1:1" x14ac:dyDescent="0.15">
      <c r="A61" s="21" t="s">
        <v>378</v>
      </c>
    </row>
    <row r="62" spans="1:1" x14ac:dyDescent="0.15">
      <c r="A62" t="s">
        <v>373</v>
      </c>
    </row>
    <row r="63" spans="1:1" x14ac:dyDescent="0.15">
      <c r="A63" t="s">
        <v>374</v>
      </c>
    </row>
    <row r="64" spans="1:1" x14ac:dyDescent="0.15">
      <c r="A64" t="s">
        <v>372</v>
      </c>
    </row>
    <row r="66" spans="1:4" x14ac:dyDescent="0.15">
      <c r="A66" s="21" t="s">
        <v>379</v>
      </c>
    </row>
    <row r="67" spans="1:4" x14ac:dyDescent="0.15">
      <c r="A67" t="s">
        <v>375</v>
      </c>
    </row>
    <row r="69" spans="1:4" x14ac:dyDescent="0.15">
      <c r="A69" s="21" t="s">
        <v>381</v>
      </c>
    </row>
    <row r="70" spans="1:4" x14ac:dyDescent="0.15">
      <c r="A70" t="s">
        <v>361</v>
      </c>
    </row>
    <row r="72" spans="1:4" x14ac:dyDescent="0.15">
      <c r="A72" s="21" t="s">
        <v>429</v>
      </c>
    </row>
    <row r="73" spans="1:4" x14ac:dyDescent="0.15">
      <c r="A73" t="s">
        <v>430</v>
      </c>
    </row>
    <row r="74" spans="1:4" x14ac:dyDescent="0.15">
      <c r="A74" t="s">
        <v>431</v>
      </c>
    </row>
    <row r="75" spans="1:4" x14ac:dyDescent="0.15">
      <c r="A75" t="s">
        <v>432</v>
      </c>
    </row>
    <row r="76" spans="1:4" x14ac:dyDescent="0.15">
      <c r="A76" t="s">
        <v>433</v>
      </c>
    </row>
    <row r="77" spans="1:4" x14ac:dyDescent="0.15">
      <c r="A77" t="s">
        <v>434</v>
      </c>
    </row>
    <row r="78" spans="1:4" x14ac:dyDescent="0.15">
      <c r="A78" t="s">
        <v>435</v>
      </c>
    </row>
    <row r="79" spans="1:4" x14ac:dyDescent="0.15">
      <c r="C79" t="s">
        <v>487</v>
      </c>
      <c r="D79" t="s">
        <v>488</v>
      </c>
    </row>
    <row r="80" spans="1:4" x14ac:dyDescent="0.15">
      <c r="B80" t="s">
        <v>436</v>
      </c>
      <c r="C80" t="s">
        <v>270</v>
      </c>
    </row>
    <row r="81" spans="2:4" x14ac:dyDescent="0.15">
      <c r="B81" t="s">
        <v>437</v>
      </c>
      <c r="C81" t="s">
        <v>456</v>
      </c>
      <c r="D81" t="s">
        <v>457</v>
      </c>
    </row>
    <row r="82" spans="2:4" x14ac:dyDescent="0.15">
      <c r="B82" t="s">
        <v>7</v>
      </c>
      <c r="C82" t="s">
        <v>438</v>
      </c>
    </row>
    <row r="83" spans="2:4" x14ac:dyDescent="0.15">
      <c r="B83" t="s">
        <v>439</v>
      </c>
      <c r="C83" t="s">
        <v>459</v>
      </c>
      <c r="D83" t="s">
        <v>460</v>
      </c>
    </row>
    <row r="84" spans="2:4" x14ac:dyDescent="0.15">
      <c r="B84" t="s">
        <v>440</v>
      </c>
      <c r="C84" t="s">
        <v>461</v>
      </c>
      <c r="D84" t="s">
        <v>462</v>
      </c>
    </row>
    <row r="85" spans="2:4" x14ac:dyDescent="0.15">
      <c r="B85">
        <v>0</v>
      </c>
      <c r="C85" t="s">
        <v>463</v>
      </c>
      <c r="D85" t="s">
        <v>464</v>
      </c>
    </row>
    <row r="86" spans="2:4" x14ac:dyDescent="0.15">
      <c r="B86" t="s">
        <v>441</v>
      </c>
      <c r="C86" t="s">
        <v>275</v>
      </c>
    </row>
    <row r="87" spans="2:4" x14ac:dyDescent="0.15">
      <c r="B87" t="s">
        <v>442</v>
      </c>
      <c r="C87" t="s">
        <v>465</v>
      </c>
      <c r="D87" t="s">
        <v>466</v>
      </c>
    </row>
    <row r="88" spans="2:4" x14ac:dyDescent="0.15">
      <c r="B88" t="s">
        <v>443</v>
      </c>
      <c r="C88" t="s">
        <v>467</v>
      </c>
      <c r="D88" t="s">
        <v>468</v>
      </c>
    </row>
    <row r="89" spans="2:4" x14ac:dyDescent="0.15">
      <c r="B89" t="s">
        <v>444</v>
      </c>
      <c r="C89" t="s">
        <v>469</v>
      </c>
      <c r="D89" t="s">
        <v>470</v>
      </c>
    </row>
    <row r="90" spans="2:4" x14ac:dyDescent="0.15">
      <c r="B90" t="s">
        <v>445</v>
      </c>
      <c r="C90" t="s">
        <v>471</v>
      </c>
      <c r="D90" t="s">
        <v>472</v>
      </c>
    </row>
    <row r="91" spans="2:4" x14ac:dyDescent="0.15">
      <c r="B91" t="s">
        <v>446</v>
      </c>
      <c r="C91" t="s">
        <v>473</v>
      </c>
      <c r="D91" t="s">
        <v>474</v>
      </c>
    </row>
    <row r="92" spans="2:4" x14ac:dyDescent="0.15">
      <c r="B92" t="s">
        <v>447</v>
      </c>
      <c r="C92" t="s">
        <v>475</v>
      </c>
      <c r="D92" t="s">
        <v>476</v>
      </c>
    </row>
    <row r="93" spans="2:4" x14ac:dyDescent="0.15">
      <c r="B93" t="s">
        <v>448</v>
      </c>
      <c r="C93" t="s">
        <v>477</v>
      </c>
      <c r="D93" t="s">
        <v>478</v>
      </c>
    </row>
    <row r="94" spans="2:4" x14ac:dyDescent="0.15">
      <c r="B94" t="s">
        <v>449</v>
      </c>
      <c r="C94" t="s">
        <v>479</v>
      </c>
      <c r="D94" t="s">
        <v>480</v>
      </c>
    </row>
    <row r="95" spans="2:4" x14ac:dyDescent="0.15">
      <c r="B95" t="s">
        <v>450</v>
      </c>
      <c r="C95" t="s">
        <v>451</v>
      </c>
    </row>
    <row r="96" spans="2:4" x14ac:dyDescent="0.15">
      <c r="B96" t="s">
        <v>452</v>
      </c>
      <c r="C96" t="s">
        <v>481</v>
      </c>
      <c r="D96" t="s">
        <v>482</v>
      </c>
    </row>
    <row r="97" spans="2:4" x14ac:dyDescent="0.15">
      <c r="B97" t="s">
        <v>453</v>
      </c>
      <c r="C97" t="s">
        <v>456</v>
      </c>
      <c r="D97" t="s">
        <v>458</v>
      </c>
    </row>
    <row r="98" spans="2:4" x14ac:dyDescent="0.15">
      <c r="B98" t="s">
        <v>454</v>
      </c>
      <c r="C98" t="s">
        <v>483</v>
      </c>
      <c r="D98" t="s">
        <v>484</v>
      </c>
    </row>
    <row r="99" spans="2:4" x14ac:dyDescent="0.15">
      <c r="B99" t="s">
        <v>455</v>
      </c>
      <c r="C99" t="s">
        <v>485</v>
      </c>
      <c r="D99" t="s">
        <v>486</v>
      </c>
    </row>
  </sheetData>
  <phoneticPr fontId="2"/>
  <pageMargins left="0.7" right="0.7" top="0.75" bottom="0.75" header="0.3" footer="0.3"/>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filterMode="1"/>
  <dimension ref="B1:E53"/>
  <sheetViews>
    <sheetView workbookViewId="0">
      <pane xSplit="1" ySplit="4" topLeftCell="B5" activePane="bottomRight" state="frozen"/>
      <selection pane="topRight" activeCell="B1" sqref="B1"/>
      <selection pane="bottomLeft" activeCell="A5" sqref="A5"/>
      <selection pane="bottomRight" activeCell="B5" sqref="B5"/>
    </sheetView>
  </sheetViews>
  <sheetFormatPr defaultRowHeight="13.5" x14ac:dyDescent="0.15"/>
  <cols>
    <col min="1" max="1" width="1.125" customWidth="1"/>
    <col min="2" max="2" width="10.75" customWidth="1"/>
    <col min="3" max="3" width="4" customWidth="1"/>
    <col min="4" max="4" width="14.5" style="1" customWidth="1"/>
    <col min="5" max="5" width="61.75" customWidth="1"/>
  </cols>
  <sheetData>
    <row r="1" spans="2:5" ht="6" customHeight="1" x14ac:dyDescent="0.15"/>
    <row r="2" spans="2:5" ht="18.75" x14ac:dyDescent="0.15">
      <c r="B2" s="30" t="s">
        <v>404</v>
      </c>
    </row>
    <row r="3" spans="2:5" ht="7.5" customHeight="1" x14ac:dyDescent="0.15"/>
    <row r="4" spans="2:5" x14ac:dyDescent="0.15">
      <c r="B4" s="2" t="s">
        <v>43</v>
      </c>
      <c r="C4" s="3" t="s">
        <v>44</v>
      </c>
      <c r="D4" s="4" t="s">
        <v>47</v>
      </c>
      <c r="E4" s="3" t="s">
        <v>101</v>
      </c>
    </row>
    <row r="5" spans="2:5" ht="229.5" x14ac:dyDescent="0.15">
      <c r="B5" s="5" t="s">
        <v>0</v>
      </c>
      <c r="C5" s="5" t="s">
        <v>45</v>
      </c>
      <c r="D5" s="6" t="s">
        <v>48</v>
      </c>
      <c r="E5" s="6" t="s">
        <v>102</v>
      </c>
    </row>
    <row r="6" spans="2:5" ht="67.5" x14ac:dyDescent="0.15">
      <c r="B6" s="5" t="s">
        <v>1</v>
      </c>
      <c r="C6" s="5" t="s">
        <v>45</v>
      </c>
      <c r="D6" s="6" t="s">
        <v>49</v>
      </c>
      <c r="E6" s="6" t="s">
        <v>103</v>
      </c>
    </row>
    <row r="7" spans="2:5" ht="405" x14ac:dyDescent="0.15">
      <c r="B7" s="5" t="s">
        <v>2</v>
      </c>
      <c r="C7" s="5" t="s">
        <v>45</v>
      </c>
      <c r="D7" s="6" t="s">
        <v>75</v>
      </c>
      <c r="E7" s="6" t="s">
        <v>104</v>
      </c>
    </row>
    <row r="8" spans="2:5" hidden="1" x14ac:dyDescent="0.15">
      <c r="B8" s="5" t="s">
        <v>97</v>
      </c>
      <c r="C8" s="5" t="s">
        <v>99</v>
      </c>
      <c r="D8" s="6"/>
      <c r="E8" s="6"/>
    </row>
    <row r="9" spans="2:5" hidden="1" x14ac:dyDescent="0.15">
      <c r="B9" s="5" t="s">
        <v>98</v>
      </c>
      <c r="C9" s="5" t="s">
        <v>100</v>
      </c>
      <c r="D9" s="6"/>
      <c r="E9" s="6"/>
    </row>
    <row r="10" spans="2:5" ht="67.5" x14ac:dyDescent="0.15">
      <c r="B10" s="5" t="s">
        <v>3</v>
      </c>
      <c r="C10" s="5" t="s">
        <v>45</v>
      </c>
      <c r="D10" s="6" t="s">
        <v>50</v>
      </c>
      <c r="E10" s="6" t="s">
        <v>105</v>
      </c>
    </row>
    <row r="11" spans="2:5" ht="405" x14ac:dyDescent="0.15">
      <c r="B11" s="5" t="s">
        <v>4</v>
      </c>
      <c r="C11" s="5" t="s">
        <v>45</v>
      </c>
      <c r="D11" s="6" t="s">
        <v>51</v>
      </c>
      <c r="E11" s="6" t="s">
        <v>106</v>
      </c>
    </row>
    <row r="12" spans="2:5" ht="297" x14ac:dyDescent="0.15">
      <c r="B12" s="5" t="s">
        <v>5</v>
      </c>
      <c r="C12" s="5" t="s">
        <v>45</v>
      </c>
      <c r="D12" s="6" t="s">
        <v>54</v>
      </c>
      <c r="E12" s="6" t="s">
        <v>107</v>
      </c>
    </row>
    <row r="13" spans="2:5" ht="324" x14ac:dyDescent="0.15">
      <c r="B13" s="5" t="s">
        <v>6</v>
      </c>
      <c r="C13" s="5" t="s">
        <v>45</v>
      </c>
      <c r="D13" s="6" t="s">
        <v>52</v>
      </c>
      <c r="E13" s="6" t="s">
        <v>108</v>
      </c>
    </row>
    <row r="14" spans="2:5" ht="81" x14ac:dyDescent="0.15">
      <c r="B14" s="5" t="s">
        <v>7</v>
      </c>
      <c r="C14" s="5" t="s">
        <v>45</v>
      </c>
      <c r="D14" s="6" t="s">
        <v>53</v>
      </c>
      <c r="E14" s="6" t="s">
        <v>109</v>
      </c>
    </row>
    <row r="15" spans="2:5" ht="297" x14ac:dyDescent="0.15">
      <c r="B15" s="5" t="s">
        <v>56</v>
      </c>
      <c r="C15" s="5" t="s">
        <v>45</v>
      </c>
      <c r="D15" s="6" t="s">
        <v>55</v>
      </c>
      <c r="E15" s="6" t="s">
        <v>110</v>
      </c>
    </row>
    <row r="16" spans="2:5" ht="175.5" x14ac:dyDescent="0.15">
      <c r="B16" s="5" t="s">
        <v>57</v>
      </c>
      <c r="C16" s="5" t="s">
        <v>45</v>
      </c>
      <c r="D16" s="6" t="s">
        <v>58</v>
      </c>
      <c r="E16" s="6" t="s">
        <v>111</v>
      </c>
    </row>
    <row r="17" spans="2:5" ht="81" x14ac:dyDescent="0.15">
      <c r="B17" s="5" t="s">
        <v>8</v>
      </c>
      <c r="C17" s="5" t="s">
        <v>45</v>
      </c>
      <c r="D17" s="6" t="s">
        <v>58</v>
      </c>
      <c r="E17" s="6" t="s">
        <v>112</v>
      </c>
    </row>
    <row r="18" spans="2:5" hidden="1" x14ac:dyDescent="0.15">
      <c r="B18" s="5" t="s">
        <v>9</v>
      </c>
      <c r="C18" s="5" t="s">
        <v>46</v>
      </c>
      <c r="D18" s="6" t="s">
        <v>91</v>
      </c>
      <c r="E18" s="5"/>
    </row>
    <row r="19" spans="2:5" hidden="1" x14ac:dyDescent="0.15">
      <c r="B19" s="5" t="s">
        <v>10</v>
      </c>
      <c r="C19" s="5" t="s">
        <v>63</v>
      </c>
      <c r="D19" s="6" t="s">
        <v>91</v>
      </c>
      <c r="E19" s="5"/>
    </row>
    <row r="20" spans="2:5" ht="54" x14ac:dyDescent="0.15">
      <c r="B20" s="5" t="s">
        <v>11</v>
      </c>
      <c r="C20" s="5" t="s">
        <v>45</v>
      </c>
      <c r="D20" s="6" t="s">
        <v>59</v>
      </c>
      <c r="E20" s="6" t="s">
        <v>113</v>
      </c>
    </row>
    <row r="21" spans="2:5" hidden="1" x14ac:dyDescent="0.15">
      <c r="B21" s="5" t="s">
        <v>12</v>
      </c>
      <c r="C21" s="5" t="s">
        <v>63</v>
      </c>
      <c r="D21" s="6" t="s">
        <v>60</v>
      </c>
      <c r="E21" s="5"/>
    </row>
    <row r="22" spans="2:5" hidden="1" x14ac:dyDescent="0.15">
      <c r="B22" s="5" t="s">
        <v>13</v>
      </c>
      <c r="C22" s="5" t="s">
        <v>92</v>
      </c>
      <c r="D22" s="6" t="s">
        <v>61</v>
      </c>
      <c r="E22" s="5"/>
    </row>
    <row r="23" spans="2:5" ht="27" hidden="1" x14ac:dyDescent="0.15">
      <c r="B23" s="5" t="s">
        <v>14</v>
      </c>
      <c r="C23" s="5" t="s">
        <v>63</v>
      </c>
      <c r="D23" s="6" t="s">
        <v>62</v>
      </c>
      <c r="E23" s="5"/>
    </row>
    <row r="24" spans="2:5" hidden="1" x14ac:dyDescent="0.15">
      <c r="B24" s="5" t="s">
        <v>15</v>
      </c>
      <c r="C24" s="5" t="s">
        <v>63</v>
      </c>
      <c r="D24" s="6" t="s">
        <v>64</v>
      </c>
      <c r="E24" s="5"/>
    </row>
    <row r="25" spans="2:5" ht="175.5" x14ac:dyDescent="0.15">
      <c r="B25" s="5" t="s">
        <v>16</v>
      </c>
      <c r="C25" s="5" t="s">
        <v>45</v>
      </c>
      <c r="D25" s="6" t="s">
        <v>65</v>
      </c>
      <c r="E25" s="6" t="s">
        <v>114</v>
      </c>
    </row>
    <row r="26" spans="2:5" ht="40.5" x14ac:dyDescent="0.15">
      <c r="B26" s="5" t="s">
        <v>17</v>
      </c>
      <c r="C26" s="5" t="s">
        <v>45</v>
      </c>
      <c r="D26" s="6" t="s">
        <v>66</v>
      </c>
      <c r="E26" s="6" t="s">
        <v>115</v>
      </c>
    </row>
    <row r="27" spans="2:5" ht="94.5" x14ac:dyDescent="0.15">
      <c r="B27" s="5" t="s">
        <v>18</v>
      </c>
      <c r="C27" s="5" t="s">
        <v>45</v>
      </c>
      <c r="D27" s="6" t="s">
        <v>67</v>
      </c>
      <c r="E27" s="6" t="s">
        <v>116</v>
      </c>
    </row>
    <row r="28" spans="2:5" ht="54" x14ac:dyDescent="0.15">
      <c r="B28" s="5" t="s">
        <v>19</v>
      </c>
      <c r="C28" s="5" t="s">
        <v>45</v>
      </c>
      <c r="D28" s="6" t="s">
        <v>68</v>
      </c>
      <c r="E28" s="5" t="s">
        <v>93</v>
      </c>
    </row>
    <row r="29" spans="2:5" ht="27" x14ac:dyDescent="0.15">
      <c r="B29" s="5" t="s">
        <v>20</v>
      </c>
      <c r="C29" s="5" t="s">
        <v>45</v>
      </c>
      <c r="D29" s="6" t="s">
        <v>69</v>
      </c>
      <c r="E29" s="5" t="s">
        <v>94</v>
      </c>
    </row>
    <row r="30" spans="2:5" ht="243" x14ac:dyDescent="0.15">
      <c r="B30" s="5" t="s">
        <v>21</v>
      </c>
      <c r="C30" s="5" t="s">
        <v>45</v>
      </c>
      <c r="D30" s="6" t="s">
        <v>70</v>
      </c>
      <c r="E30" s="6" t="s">
        <v>117</v>
      </c>
    </row>
    <row r="31" spans="2:5" ht="54" x14ac:dyDescent="0.15">
      <c r="B31" s="5" t="s">
        <v>22</v>
      </c>
      <c r="C31" s="5" t="s">
        <v>45</v>
      </c>
      <c r="D31" s="6" t="s">
        <v>71</v>
      </c>
      <c r="E31" s="6" t="s">
        <v>118</v>
      </c>
    </row>
    <row r="32" spans="2:5" ht="108" x14ac:dyDescent="0.15">
      <c r="B32" s="5" t="s">
        <v>23</v>
      </c>
      <c r="C32" s="5" t="s">
        <v>45</v>
      </c>
      <c r="D32" s="6" t="s">
        <v>72</v>
      </c>
      <c r="E32" s="6" t="s">
        <v>428</v>
      </c>
    </row>
    <row r="33" spans="2:5" ht="175.5" x14ac:dyDescent="0.15">
      <c r="B33" s="5" t="s">
        <v>24</v>
      </c>
      <c r="C33" s="5" t="s">
        <v>45</v>
      </c>
      <c r="D33" s="6" t="s">
        <v>73</v>
      </c>
      <c r="E33" s="6" t="s">
        <v>119</v>
      </c>
    </row>
    <row r="34" spans="2:5" ht="189" x14ac:dyDescent="0.15">
      <c r="B34" s="5" t="s">
        <v>25</v>
      </c>
      <c r="C34" s="5" t="s">
        <v>45</v>
      </c>
      <c r="D34" s="6" t="s">
        <v>74</v>
      </c>
      <c r="E34" s="6" t="s">
        <v>120</v>
      </c>
    </row>
    <row r="35" spans="2:5" ht="54" x14ac:dyDescent="0.15">
      <c r="B35" s="5" t="s">
        <v>26</v>
      </c>
      <c r="C35" s="5" t="s">
        <v>45</v>
      </c>
      <c r="D35" s="6" t="s">
        <v>121</v>
      </c>
      <c r="E35" s="6" t="s">
        <v>122</v>
      </c>
    </row>
    <row r="36" spans="2:5" ht="54" x14ac:dyDescent="0.15">
      <c r="B36" s="5" t="s">
        <v>27</v>
      </c>
      <c r="C36" s="5" t="s">
        <v>45</v>
      </c>
      <c r="D36" s="6" t="s">
        <v>77</v>
      </c>
      <c r="E36" s="6" t="s">
        <v>123</v>
      </c>
    </row>
    <row r="37" spans="2:5" ht="54" x14ac:dyDescent="0.15">
      <c r="B37" s="5" t="s">
        <v>28</v>
      </c>
      <c r="C37" s="5" t="s">
        <v>45</v>
      </c>
      <c r="D37" s="6" t="s">
        <v>76</v>
      </c>
      <c r="E37" s="6" t="s">
        <v>124</v>
      </c>
    </row>
    <row r="38" spans="2:5" ht="27" x14ac:dyDescent="0.15">
      <c r="B38" s="5" t="s">
        <v>29</v>
      </c>
      <c r="C38" s="5" t="s">
        <v>45</v>
      </c>
      <c r="D38" s="6" t="s">
        <v>78</v>
      </c>
      <c r="E38" s="6" t="s">
        <v>126</v>
      </c>
    </row>
    <row r="39" spans="2:5" ht="162" x14ac:dyDescent="0.15">
      <c r="B39" s="5" t="s">
        <v>96</v>
      </c>
      <c r="C39" s="5" t="s">
        <v>95</v>
      </c>
      <c r="D39" s="6" t="s">
        <v>125</v>
      </c>
      <c r="E39" s="6" t="s">
        <v>127</v>
      </c>
    </row>
    <row r="40" spans="2:5" ht="378" x14ac:dyDescent="0.15">
      <c r="B40" s="5" t="s">
        <v>30</v>
      </c>
      <c r="C40" s="5" t="s">
        <v>45</v>
      </c>
      <c r="D40" s="6" t="s">
        <v>79</v>
      </c>
      <c r="E40" s="6" t="s">
        <v>131</v>
      </c>
    </row>
    <row r="41" spans="2:5" ht="409.5" x14ac:dyDescent="0.15">
      <c r="B41" s="5" t="s">
        <v>31</v>
      </c>
      <c r="C41" s="5" t="s">
        <v>45</v>
      </c>
      <c r="D41" s="6" t="s">
        <v>80</v>
      </c>
      <c r="E41" s="6" t="s">
        <v>132</v>
      </c>
    </row>
    <row r="42" spans="2:5" ht="175.5" x14ac:dyDescent="0.15">
      <c r="B42" s="5" t="s">
        <v>32</v>
      </c>
      <c r="C42" s="5" t="s">
        <v>45</v>
      </c>
      <c r="D42" s="6" t="s">
        <v>81</v>
      </c>
      <c r="E42" s="6" t="s">
        <v>128</v>
      </c>
    </row>
    <row r="43" spans="2:5" ht="54" x14ac:dyDescent="0.15">
      <c r="B43" s="5" t="s">
        <v>33</v>
      </c>
      <c r="C43" s="5" t="s">
        <v>45</v>
      </c>
      <c r="D43" s="6" t="s">
        <v>82</v>
      </c>
      <c r="E43" s="6" t="s">
        <v>129</v>
      </c>
    </row>
    <row r="44" spans="2:5" ht="54" x14ac:dyDescent="0.15">
      <c r="B44" s="5" t="s">
        <v>34</v>
      </c>
      <c r="C44" s="5" t="s">
        <v>45</v>
      </c>
      <c r="D44" s="6" t="s">
        <v>83</v>
      </c>
      <c r="E44" s="6" t="s">
        <v>130</v>
      </c>
    </row>
    <row r="45" spans="2:5" ht="54" x14ac:dyDescent="0.15">
      <c r="B45" s="5" t="s">
        <v>35</v>
      </c>
      <c r="C45" s="5" t="s">
        <v>45</v>
      </c>
      <c r="D45" s="6" t="s">
        <v>84</v>
      </c>
      <c r="E45" s="6" t="s">
        <v>133</v>
      </c>
    </row>
    <row r="46" spans="2:5" ht="67.5" x14ac:dyDescent="0.15">
      <c r="B46" s="5" t="s">
        <v>36</v>
      </c>
      <c r="C46" s="5" t="s">
        <v>45</v>
      </c>
      <c r="D46" s="6" t="s">
        <v>85</v>
      </c>
      <c r="E46" s="6" t="s">
        <v>134</v>
      </c>
    </row>
    <row r="47" spans="2:5" ht="54" x14ac:dyDescent="0.15">
      <c r="B47" s="5" t="s">
        <v>37</v>
      </c>
      <c r="C47" s="5" t="s">
        <v>45</v>
      </c>
      <c r="D47" s="6" t="s">
        <v>86</v>
      </c>
      <c r="E47" s="6" t="s">
        <v>135</v>
      </c>
    </row>
    <row r="48" spans="2:5" ht="54" x14ac:dyDescent="0.15">
      <c r="B48" s="5" t="s">
        <v>38</v>
      </c>
      <c r="C48" s="5" t="s">
        <v>45</v>
      </c>
      <c r="D48" s="6" t="s">
        <v>87</v>
      </c>
      <c r="E48" s="6" t="s">
        <v>136</v>
      </c>
    </row>
    <row r="49" spans="2:5" ht="202.5" x14ac:dyDescent="0.15">
      <c r="B49" s="5" t="s">
        <v>39</v>
      </c>
      <c r="C49" s="5" t="s">
        <v>45</v>
      </c>
      <c r="D49" s="6" t="s">
        <v>88</v>
      </c>
      <c r="E49" s="6" t="s">
        <v>403</v>
      </c>
    </row>
    <row r="50" spans="2:5" hidden="1" x14ac:dyDescent="0.15">
      <c r="B50" s="5" t="s">
        <v>40</v>
      </c>
      <c r="C50" s="5" t="s">
        <v>63</v>
      </c>
      <c r="D50" s="6"/>
      <c r="E50" s="5"/>
    </row>
    <row r="51" spans="2:5" ht="121.5" x14ac:dyDescent="0.15">
      <c r="B51" s="5" t="s">
        <v>41</v>
      </c>
      <c r="C51" s="5" t="s">
        <v>45</v>
      </c>
      <c r="D51" s="6" t="s">
        <v>89</v>
      </c>
      <c r="E51" s="6" t="s">
        <v>137</v>
      </c>
    </row>
    <row r="52" spans="2:5" ht="135" x14ac:dyDescent="0.15">
      <c r="B52" s="5" t="s">
        <v>42</v>
      </c>
      <c r="C52" s="5" t="s">
        <v>45</v>
      </c>
      <c r="D52" s="6" t="s">
        <v>90</v>
      </c>
      <c r="E52" s="6" t="s">
        <v>138</v>
      </c>
    </row>
    <row r="53" spans="2:5" ht="81" x14ac:dyDescent="0.15">
      <c r="B53" s="32" t="s">
        <v>420</v>
      </c>
      <c r="C53" s="32" t="s">
        <v>95</v>
      </c>
      <c r="D53" s="6" t="s">
        <v>421</v>
      </c>
      <c r="E53" s="6" t="s">
        <v>422</v>
      </c>
    </row>
  </sheetData>
  <autoFilter ref="B4:E52">
    <filterColumn colId="1">
      <filters>
        <filter val="○"/>
      </filters>
    </filterColumn>
  </autoFilter>
  <phoneticPr fontId="2"/>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AA59"/>
  <sheetViews>
    <sheetView workbookViewId="0"/>
  </sheetViews>
  <sheetFormatPr defaultRowHeight="13.5" x14ac:dyDescent="0.15"/>
  <cols>
    <col min="1" max="1" width="1.5" customWidth="1"/>
    <col min="2" max="9" width="2.25" customWidth="1"/>
    <col min="10" max="10" width="9" customWidth="1"/>
    <col min="11" max="11" width="13" bestFit="1" customWidth="1"/>
    <col min="12" max="12" width="19" bestFit="1" customWidth="1"/>
    <col min="19" max="19" width="9" style="8" customWidth="1"/>
    <col min="20" max="27" width="2.875" style="8" customWidth="1"/>
  </cols>
  <sheetData>
    <row r="1" spans="2:27" ht="8.25" customHeight="1" x14ac:dyDescent="0.15"/>
    <row r="2" spans="2:27" ht="17.25" x14ac:dyDescent="0.15">
      <c r="B2" s="23" t="s">
        <v>150</v>
      </c>
    </row>
    <row r="4" spans="2:27" x14ac:dyDescent="0.15">
      <c r="B4" t="s">
        <v>151</v>
      </c>
    </row>
    <row r="5" spans="2:27" x14ac:dyDescent="0.15">
      <c r="B5" t="s">
        <v>152</v>
      </c>
    </row>
    <row r="6" spans="2:27" x14ac:dyDescent="0.15">
      <c r="B6" t="s">
        <v>153</v>
      </c>
    </row>
    <row r="7" spans="2:27" x14ac:dyDescent="0.15">
      <c r="B7" t="s">
        <v>154</v>
      </c>
    </row>
    <row r="8" spans="2:27" x14ac:dyDescent="0.15">
      <c r="B8" t="s">
        <v>155</v>
      </c>
    </row>
    <row r="9" spans="2:27" x14ac:dyDescent="0.15">
      <c r="B9" t="s">
        <v>156</v>
      </c>
    </row>
    <row r="10" spans="2:27" x14ac:dyDescent="0.15">
      <c r="B10" t="s">
        <v>157</v>
      </c>
    </row>
    <row r="13" spans="2:27" ht="14.25" thickBot="1" x14ac:dyDescent="0.2">
      <c r="B13" s="40" t="s">
        <v>149</v>
      </c>
      <c r="C13" s="40"/>
      <c r="D13" s="40"/>
      <c r="E13" s="40"/>
      <c r="F13" s="40"/>
      <c r="G13" s="40"/>
      <c r="H13" s="40"/>
      <c r="I13" s="40"/>
    </row>
    <row r="14" spans="2:27" ht="14.25" thickBot="1" x14ac:dyDescent="0.2">
      <c r="B14" s="10" t="s">
        <v>141</v>
      </c>
      <c r="C14" s="11" t="s">
        <v>141</v>
      </c>
      <c r="D14" s="11" t="s">
        <v>141</v>
      </c>
      <c r="E14" s="11" t="s">
        <v>141</v>
      </c>
      <c r="F14" s="11" t="s">
        <v>141</v>
      </c>
      <c r="G14" s="11" t="s">
        <v>141</v>
      </c>
      <c r="H14" s="11" t="s">
        <v>141</v>
      </c>
      <c r="I14" s="12" t="s">
        <v>141</v>
      </c>
      <c r="K14" t="s">
        <v>145</v>
      </c>
      <c r="L14" s="9" t="str">
        <f>T14&amp;U14&amp;V14&amp;W14&amp;X14&amp;Y14&amp;Z14&amp;AA14</f>
        <v>1C3E7CF87C3E1C00</v>
      </c>
      <c r="S14" s="8" t="s">
        <v>142</v>
      </c>
      <c r="T14" s="8" t="str">
        <f t="shared" ref="T14:AA14" si="0">DEC2HEX(B58,2)</f>
        <v>1C</v>
      </c>
      <c r="U14" s="8" t="str">
        <f t="shared" si="0"/>
        <v>3E</v>
      </c>
      <c r="V14" s="8" t="str">
        <f t="shared" si="0"/>
        <v>7C</v>
      </c>
      <c r="W14" s="8" t="str">
        <f t="shared" si="0"/>
        <v>F8</v>
      </c>
      <c r="X14" s="8" t="str">
        <f t="shared" si="0"/>
        <v>7C</v>
      </c>
      <c r="Y14" s="8" t="str">
        <f t="shared" si="0"/>
        <v>3E</v>
      </c>
      <c r="Z14" s="8" t="str">
        <f t="shared" si="0"/>
        <v>1C</v>
      </c>
      <c r="AA14" s="8" t="str">
        <f t="shared" si="0"/>
        <v>00</v>
      </c>
    </row>
    <row r="15" spans="2:27" x14ac:dyDescent="0.15">
      <c r="B15" s="13" t="s">
        <v>141</v>
      </c>
      <c r="C15" s="5" t="s">
        <v>143</v>
      </c>
      <c r="D15" s="5" t="s">
        <v>141</v>
      </c>
      <c r="E15" s="5" t="s">
        <v>141</v>
      </c>
      <c r="F15" s="5" t="s">
        <v>141</v>
      </c>
      <c r="G15" s="5" t="s">
        <v>143</v>
      </c>
      <c r="H15" s="5" t="s">
        <v>141</v>
      </c>
      <c r="I15" s="14" t="s">
        <v>141</v>
      </c>
      <c r="S15" s="8" t="s">
        <v>144</v>
      </c>
    </row>
    <row r="16" spans="2:27" x14ac:dyDescent="0.15">
      <c r="B16" s="13" t="s">
        <v>143</v>
      </c>
      <c r="C16" s="5" t="s">
        <v>143</v>
      </c>
      <c r="D16" s="5" t="s">
        <v>143</v>
      </c>
      <c r="E16" s="5" t="s">
        <v>141</v>
      </c>
      <c r="F16" s="5" t="s">
        <v>143</v>
      </c>
      <c r="G16" s="5" t="s">
        <v>143</v>
      </c>
      <c r="H16" s="5" t="s">
        <v>143</v>
      </c>
      <c r="I16" s="14" t="s">
        <v>141</v>
      </c>
    </row>
    <row r="17" spans="2:12" x14ac:dyDescent="0.15">
      <c r="B17" s="13" t="s">
        <v>143</v>
      </c>
      <c r="C17" s="5" t="s">
        <v>143</v>
      </c>
      <c r="D17" s="5" t="s">
        <v>143</v>
      </c>
      <c r="E17" s="5" t="s">
        <v>143</v>
      </c>
      <c r="F17" s="5" t="s">
        <v>143</v>
      </c>
      <c r="G17" s="5" t="s">
        <v>143</v>
      </c>
      <c r="H17" s="5" t="s">
        <v>143</v>
      </c>
      <c r="I17" s="14" t="s">
        <v>141</v>
      </c>
      <c r="K17" t="s">
        <v>146</v>
      </c>
    </row>
    <row r="18" spans="2:12" x14ac:dyDescent="0.15">
      <c r="B18" s="13" t="s">
        <v>143</v>
      </c>
      <c r="C18" s="5" t="s">
        <v>143</v>
      </c>
      <c r="D18" s="5" t="s">
        <v>143</v>
      </c>
      <c r="E18" s="5" t="s">
        <v>143</v>
      </c>
      <c r="F18" s="5" t="s">
        <v>143</v>
      </c>
      <c r="G18" s="5" t="s">
        <v>143</v>
      </c>
      <c r="H18" s="5" t="s">
        <v>143</v>
      </c>
      <c r="I18" s="14" t="s">
        <v>141</v>
      </c>
      <c r="K18" s="34" t="str">
        <f>"10 A$="&amp;CHAR(34)&amp;L14&amp;CHAR(34)</f>
        <v>10 A$="1C3E7CF87C3E1C00"</v>
      </c>
      <c r="L18" s="35"/>
    </row>
    <row r="19" spans="2:12" x14ac:dyDescent="0.15">
      <c r="B19" s="13" t="s">
        <v>141</v>
      </c>
      <c r="C19" s="5" t="s">
        <v>143</v>
      </c>
      <c r="D19" s="5" t="s">
        <v>143</v>
      </c>
      <c r="E19" s="5" t="s">
        <v>143</v>
      </c>
      <c r="F19" s="5" t="s">
        <v>143</v>
      </c>
      <c r="G19" s="5" t="s">
        <v>143</v>
      </c>
      <c r="H19" s="5" t="s">
        <v>141</v>
      </c>
      <c r="I19" s="14" t="s">
        <v>141</v>
      </c>
      <c r="K19" s="36" t="s">
        <v>147</v>
      </c>
      <c r="L19" s="37"/>
    </row>
    <row r="20" spans="2:12" x14ac:dyDescent="0.15">
      <c r="B20" s="13" t="s">
        <v>141</v>
      </c>
      <c r="C20" s="5" t="s">
        <v>141</v>
      </c>
      <c r="D20" s="5" t="s">
        <v>143</v>
      </c>
      <c r="E20" s="5" t="s">
        <v>143</v>
      </c>
      <c r="F20" s="5" t="s">
        <v>143</v>
      </c>
      <c r="G20" s="5" t="s">
        <v>141</v>
      </c>
      <c r="H20" s="5" t="s">
        <v>141</v>
      </c>
      <c r="I20" s="14" t="s">
        <v>141</v>
      </c>
      <c r="K20" s="38" t="s">
        <v>148</v>
      </c>
      <c r="L20" s="39"/>
    </row>
    <row r="21" spans="2:12" ht="14.25" thickBot="1" x14ac:dyDescent="0.2">
      <c r="B21" s="15" t="s">
        <v>141</v>
      </c>
      <c r="C21" s="16" t="s">
        <v>141</v>
      </c>
      <c r="D21" s="16" t="s">
        <v>141</v>
      </c>
      <c r="E21" s="16" t="s">
        <v>143</v>
      </c>
      <c r="F21" s="16" t="s">
        <v>141</v>
      </c>
      <c r="G21" s="16" t="s">
        <v>141</v>
      </c>
      <c r="H21" s="16" t="s">
        <v>141</v>
      </c>
      <c r="I21" s="17" t="s">
        <v>141</v>
      </c>
    </row>
    <row r="33" spans="2:9" s="8" customFormat="1" x14ac:dyDescent="0.15"/>
    <row r="34" spans="2:9" s="8" customFormat="1" x14ac:dyDescent="0.15">
      <c r="B34" s="8">
        <f t="shared" ref="B34:I41" si="1">IF(B14="■",1,0)</f>
        <v>0</v>
      </c>
      <c r="C34" s="8">
        <f t="shared" si="1"/>
        <v>0</v>
      </c>
      <c r="D34" s="8">
        <f t="shared" si="1"/>
        <v>0</v>
      </c>
      <c r="E34" s="8">
        <f t="shared" si="1"/>
        <v>0</v>
      </c>
      <c r="F34" s="8">
        <f t="shared" si="1"/>
        <v>0</v>
      </c>
      <c r="G34" s="8">
        <f t="shared" si="1"/>
        <v>0</v>
      </c>
      <c r="H34" s="8">
        <f t="shared" si="1"/>
        <v>0</v>
      </c>
      <c r="I34" s="8">
        <f t="shared" si="1"/>
        <v>0</v>
      </c>
    </row>
    <row r="35" spans="2:9" s="8" customFormat="1" x14ac:dyDescent="0.15">
      <c r="B35" s="8">
        <f t="shared" si="1"/>
        <v>0</v>
      </c>
      <c r="C35" s="8">
        <f t="shared" si="1"/>
        <v>1</v>
      </c>
      <c r="D35" s="8">
        <f t="shared" si="1"/>
        <v>0</v>
      </c>
      <c r="E35" s="8">
        <f t="shared" si="1"/>
        <v>0</v>
      </c>
      <c r="F35" s="8">
        <f t="shared" si="1"/>
        <v>0</v>
      </c>
      <c r="G35" s="8">
        <f t="shared" si="1"/>
        <v>1</v>
      </c>
      <c r="H35" s="8">
        <f t="shared" si="1"/>
        <v>0</v>
      </c>
      <c r="I35" s="8">
        <f t="shared" si="1"/>
        <v>0</v>
      </c>
    </row>
    <row r="36" spans="2:9" s="8" customFormat="1" x14ac:dyDescent="0.15">
      <c r="B36" s="8">
        <f t="shared" si="1"/>
        <v>1</v>
      </c>
      <c r="C36" s="8">
        <f t="shared" si="1"/>
        <v>1</v>
      </c>
      <c r="D36" s="8">
        <f t="shared" si="1"/>
        <v>1</v>
      </c>
      <c r="E36" s="8">
        <f t="shared" si="1"/>
        <v>0</v>
      </c>
      <c r="F36" s="8">
        <f t="shared" si="1"/>
        <v>1</v>
      </c>
      <c r="G36" s="8">
        <f t="shared" si="1"/>
        <v>1</v>
      </c>
      <c r="H36" s="8">
        <f t="shared" si="1"/>
        <v>1</v>
      </c>
      <c r="I36" s="8">
        <f t="shared" si="1"/>
        <v>0</v>
      </c>
    </row>
    <row r="37" spans="2:9" s="8" customFormat="1" x14ac:dyDescent="0.15">
      <c r="B37" s="8">
        <f t="shared" si="1"/>
        <v>1</v>
      </c>
      <c r="C37" s="8">
        <f t="shared" si="1"/>
        <v>1</v>
      </c>
      <c r="D37" s="8">
        <f t="shared" si="1"/>
        <v>1</v>
      </c>
      <c r="E37" s="8">
        <f t="shared" si="1"/>
        <v>1</v>
      </c>
      <c r="F37" s="8">
        <f t="shared" si="1"/>
        <v>1</v>
      </c>
      <c r="G37" s="8">
        <f t="shared" si="1"/>
        <v>1</v>
      </c>
      <c r="H37" s="8">
        <f t="shared" si="1"/>
        <v>1</v>
      </c>
      <c r="I37" s="8">
        <f t="shared" si="1"/>
        <v>0</v>
      </c>
    </row>
    <row r="38" spans="2:9" s="8" customFormat="1" x14ac:dyDescent="0.15">
      <c r="B38" s="8">
        <f t="shared" si="1"/>
        <v>1</v>
      </c>
      <c r="C38" s="8">
        <f t="shared" si="1"/>
        <v>1</v>
      </c>
      <c r="D38" s="8">
        <f t="shared" si="1"/>
        <v>1</v>
      </c>
      <c r="E38" s="8">
        <f t="shared" si="1"/>
        <v>1</v>
      </c>
      <c r="F38" s="8">
        <f t="shared" si="1"/>
        <v>1</v>
      </c>
      <c r="G38" s="8">
        <f t="shared" si="1"/>
        <v>1</v>
      </c>
      <c r="H38" s="8">
        <f t="shared" si="1"/>
        <v>1</v>
      </c>
      <c r="I38" s="8">
        <f t="shared" si="1"/>
        <v>0</v>
      </c>
    </row>
    <row r="39" spans="2:9" s="8" customFormat="1" x14ac:dyDescent="0.15">
      <c r="B39" s="8">
        <f t="shared" si="1"/>
        <v>0</v>
      </c>
      <c r="C39" s="8">
        <f t="shared" si="1"/>
        <v>1</v>
      </c>
      <c r="D39" s="8">
        <f t="shared" si="1"/>
        <v>1</v>
      </c>
      <c r="E39" s="8">
        <f t="shared" si="1"/>
        <v>1</v>
      </c>
      <c r="F39" s="8">
        <f t="shared" si="1"/>
        <v>1</v>
      </c>
      <c r="G39" s="8">
        <f t="shared" si="1"/>
        <v>1</v>
      </c>
      <c r="H39" s="8">
        <f t="shared" si="1"/>
        <v>0</v>
      </c>
      <c r="I39" s="8">
        <f t="shared" si="1"/>
        <v>0</v>
      </c>
    </row>
    <row r="40" spans="2:9" s="8" customFormat="1" x14ac:dyDescent="0.15">
      <c r="B40" s="8">
        <f t="shared" si="1"/>
        <v>0</v>
      </c>
      <c r="C40" s="8">
        <f t="shared" si="1"/>
        <v>0</v>
      </c>
      <c r="D40" s="8">
        <f t="shared" si="1"/>
        <v>1</v>
      </c>
      <c r="E40" s="8">
        <f t="shared" si="1"/>
        <v>1</v>
      </c>
      <c r="F40" s="8">
        <f t="shared" si="1"/>
        <v>1</v>
      </c>
      <c r="G40" s="8">
        <f t="shared" si="1"/>
        <v>0</v>
      </c>
      <c r="H40" s="8">
        <f t="shared" si="1"/>
        <v>0</v>
      </c>
      <c r="I40" s="8">
        <f t="shared" si="1"/>
        <v>0</v>
      </c>
    </row>
    <row r="41" spans="2:9" s="8" customFormat="1" x14ac:dyDescent="0.15">
      <c r="B41" s="8">
        <f t="shared" si="1"/>
        <v>0</v>
      </c>
      <c r="C41" s="8">
        <f t="shared" si="1"/>
        <v>0</v>
      </c>
      <c r="D41" s="8">
        <f t="shared" si="1"/>
        <v>0</v>
      </c>
      <c r="E41" s="8">
        <f t="shared" si="1"/>
        <v>1</v>
      </c>
      <c r="F41" s="8">
        <f t="shared" si="1"/>
        <v>0</v>
      </c>
      <c r="G41" s="8">
        <f t="shared" si="1"/>
        <v>0</v>
      </c>
      <c r="H41" s="8">
        <f t="shared" si="1"/>
        <v>0</v>
      </c>
      <c r="I41" s="8">
        <f t="shared" si="1"/>
        <v>0</v>
      </c>
    </row>
    <row r="42" spans="2:9" s="8" customFormat="1" x14ac:dyDescent="0.15">
      <c r="B42" s="8">
        <v>1</v>
      </c>
      <c r="C42" s="8">
        <v>1</v>
      </c>
      <c r="D42" s="8">
        <v>1</v>
      </c>
      <c r="E42" s="8">
        <v>1</v>
      </c>
      <c r="F42" s="8">
        <v>1</v>
      </c>
      <c r="G42" s="8">
        <v>1</v>
      </c>
      <c r="H42" s="8">
        <v>1</v>
      </c>
      <c r="I42" s="8">
        <v>1</v>
      </c>
    </row>
    <row r="43" spans="2:9" s="8" customFormat="1" x14ac:dyDescent="0.15">
      <c r="B43" s="8">
        <v>2</v>
      </c>
      <c r="C43" s="8">
        <v>2</v>
      </c>
      <c r="D43" s="8">
        <v>2</v>
      </c>
      <c r="E43" s="8">
        <v>2</v>
      </c>
      <c r="F43" s="8">
        <v>2</v>
      </c>
      <c r="G43" s="8">
        <v>2</v>
      </c>
      <c r="H43" s="8">
        <v>2</v>
      </c>
      <c r="I43" s="8">
        <v>2</v>
      </c>
    </row>
    <row r="44" spans="2:9" s="8" customFormat="1" x14ac:dyDescent="0.15">
      <c r="B44" s="8">
        <v>4</v>
      </c>
      <c r="C44" s="8">
        <v>4</v>
      </c>
      <c r="D44" s="8">
        <v>4</v>
      </c>
      <c r="E44" s="8">
        <v>4</v>
      </c>
      <c r="F44" s="8">
        <v>4</v>
      </c>
      <c r="G44" s="8">
        <v>4</v>
      </c>
      <c r="H44" s="8">
        <v>4</v>
      </c>
      <c r="I44" s="8">
        <v>4</v>
      </c>
    </row>
    <row r="45" spans="2:9" s="8" customFormat="1" x14ac:dyDescent="0.15">
      <c r="B45" s="8">
        <v>8</v>
      </c>
      <c r="C45" s="8">
        <v>8</v>
      </c>
      <c r="D45" s="8">
        <v>8</v>
      </c>
      <c r="E45" s="8">
        <v>8</v>
      </c>
      <c r="F45" s="8">
        <v>8</v>
      </c>
      <c r="G45" s="8">
        <v>8</v>
      </c>
      <c r="H45" s="8">
        <v>8</v>
      </c>
      <c r="I45" s="8">
        <v>8</v>
      </c>
    </row>
    <row r="46" spans="2:9" s="8" customFormat="1" x14ac:dyDescent="0.15">
      <c r="B46" s="8">
        <v>16</v>
      </c>
      <c r="C46" s="8">
        <v>16</v>
      </c>
      <c r="D46" s="8">
        <v>16</v>
      </c>
      <c r="E46" s="8">
        <v>16</v>
      </c>
      <c r="F46" s="8">
        <v>16</v>
      </c>
      <c r="G46" s="8">
        <v>16</v>
      </c>
      <c r="H46" s="8">
        <v>16</v>
      </c>
      <c r="I46" s="8">
        <v>16</v>
      </c>
    </row>
    <row r="47" spans="2:9" s="8" customFormat="1" x14ac:dyDescent="0.15">
      <c r="B47" s="8">
        <v>32</v>
      </c>
      <c r="C47" s="8">
        <v>32</v>
      </c>
      <c r="D47" s="8">
        <v>32</v>
      </c>
      <c r="E47" s="8">
        <v>32</v>
      </c>
      <c r="F47" s="8">
        <v>32</v>
      </c>
      <c r="G47" s="8">
        <v>32</v>
      </c>
      <c r="H47" s="8">
        <v>32</v>
      </c>
      <c r="I47" s="8">
        <v>32</v>
      </c>
    </row>
    <row r="48" spans="2:9" s="8" customFormat="1" x14ac:dyDescent="0.15">
      <c r="B48" s="8">
        <v>64</v>
      </c>
      <c r="C48" s="8">
        <v>64</v>
      </c>
      <c r="D48" s="8">
        <v>64</v>
      </c>
      <c r="E48" s="8">
        <v>64</v>
      </c>
      <c r="F48" s="8">
        <v>64</v>
      </c>
      <c r="G48" s="8">
        <v>64</v>
      </c>
      <c r="H48" s="8">
        <v>64</v>
      </c>
      <c r="I48" s="8">
        <v>64</v>
      </c>
    </row>
    <row r="49" spans="2:9" s="8" customFormat="1" x14ac:dyDescent="0.15">
      <c r="B49" s="8">
        <v>128</v>
      </c>
      <c r="C49" s="8">
        <v>128</v>
      </c>
      <c r="D49" s="8">
        <v>128</v>
      </c>
      <c r="E49" s="8">
        <v>128</v>
      </c>
      <c r="F49" s="8">
        <v>128</v>
      </c>
      <c r="G49" s="8">
        <v>128</v>
      </c>
      <c r="H49" s="8">
        <v>128</v>
      </c>
      <c r="I49" s="8">
        <v>128</v>
      </c>
    </row>
    <row r="50" spans="2:9" s="8" customFormat="1" x14ac:dyDescent="0.15">
      <c r="B50" s="8">
        <f t="shared" ref="B50:I57" si="2">B34*B42</f>
        <v>0</v>
      </c>
      <c r="C50" s="8">
        <f t="shared" si="2"/>
        <v>0</v>
      </c>
      <c r="D50" s="8">
        <f t="shared" si="2"/>
        <v>0</v>
      </c>
      <c r="E50" s="8">
        <f t="shared" si="2"/>
        <v>0</v>
      </c>
      <c r="F50" s="8">
        <f t="shared" si="2"/>
        <v>0</v>
      </c>
      <c r="G50" s="8">
        <f t="shared" si="2"/>
        <v>0</v>
      </c>
      <c r="H50" s="8">
        <f t="shared" si="2"/>
        <v>0</v>
      </c>
      <c r="I50" s="8">
        <f t="shared" si="2"/>
        <v>0</v>
      </c>
    </row>
    <row r="51" spans="2:9" s="8" customFormat="1" x14ac:dyDescent="0.15">
      <c r="B51" s="8">
        <f t="shared" si="2"/>
        <v>0</v>
      </c>
      <c r="C51" s="8">
        <f t="shared" si="2"/>
        <v>2</v>
      </c>
      <c r="D51" s="8">
        <f t="shared" si="2"/>
        <v>0</v>
      </c>
      <c r="E51" s="8">
        <f t="shared" si="2"/>
        <v>0</v>
      </c>
      <c r="F51" s="8">
        <f t="shared" si="2"/>
        <v>0</v>
      </c>
      <c r="G51" s="8">
        <f t="shared" si="2"/>
        <v>2</v>
      </c>
      <c r="H51" s="8">
        <f t="shared" si="2"/>
        <v>0</v>
      </c>
      <c r="I51" s="8">
        <f t="shared" si="2"/>
        <v>0</v>
      </c>
    </row>
    <row r="52" spans="2:9" s="8" customFormat="1" x14ac:dyDescent="0.15">
      <c r="B52" s="8">
        <f t="shared" si="2"/>
        <v>4</v>
      </c>
      <c r="C52" s="8">
        <f t="shared" si="2"/>
        <v>4</v>
      </c>
      <c r="D52" s="8">
        <f t="shared" si="2"/>
        <v>4</v>
      </c>
      <c r="E52" s="8">
        <f t="shared" si="2"/>
        <v>0</v>
      </c>
      <c r="F52" s="8">
        <f t="shared" si="2"/>
        <v>4</v>
      </c>
      <c r="G52" s="8">
        <f t="shared" si="2"/>
        <v>4</v>
      </c>
      <c r="H52" s="8">
        <f t="shared" si="2"/>
        <v>4</v>
      </c>
      <c r="I52" s="8">
        <f t="shared" si="2"/>
        <v>0</v>
      </c>
    </row>
    <row r="53" spans="2:9" s="8" customFormat="1" x14ac:dyDescent="0.15">
      <c r="B53" s="8">
        <f t="shared" si="2"/>
        <v>8</v>
      </c>
      <c r="C53" s="8">
        <f t="shared" si="2"/>
        <v>8</v>
      </c>
      <c r="D53" s="8">
        <f t="shared" si="2"/>
        <v>8</v>
      </c>
      <c r="E53" s="8">
        <f t="shared" si="2"/>
        <v>8</v>
      </c>
      <c r="F53" s="8">
        <f t="shared" si="2"/>
        <v>8</v>
      </c>
      <c r="G53" s="8">
        <f t="shared" si="2"/>
        <v>8</v>
      </c>
      <c r="H53" s="8">
        <f t="shared" si="2"/>
        <v>8</v>
      </c>
      <c r="I53" s="8">
        <f t="shared" si="2"/>
        <v>0</v>
      </c>
    </row>
    <row r="54" spans="2:9" s="8" customFormat="1" x14ac:dyDescent="0.15">
      <c r="B54" s="8">
        <f t="shared" si="2"/>
        <v>16</v>
      </c>
      <c r="C54" s="8">
        <f t="shared" si="2"/>
        <v>16</v>
      </c>
      <c r="D54" s="8">
        <f t="shared" si="2"/>
        <v>16</v>
      </c>
      <c r="E54" s="8">
        <f t="shared" si="2"/>
        <v>16</v>
      </c>
      <c r="F54" s="8">
        <f t="shared" si="2"/>
        <v>16</v>
      </c>
      <c r="G54" s="8">
        <f t="shared" si="2"/>
        <v>16</v>
      </c>
      <c r="H54" s="8">
        <f t="shared" si="2"/>
        <v>16</v>
      </c>
      <c r="I54" s="8">
        <f t="shared" si="2"/>
        <v>0</v>
      </c>
    </row>
    <row r="55" spans="2:9" s="8" customFormat="1" x14ac:dyDescent="0.15">
      <c r="B55" s="8">
        <f t="shared" si="2"/>
        <v>0</v>
      </c>
      <c r="C55" s="8">
        <f t="shared" si="2"/>
        <v>32</v>
      </c>
      <c r="D55" s="8">
        <f t="shared" si="2"/>
        <v>32</v>
      </c>
      <c r="E55" s="8">
        <f t="shared" si="2"/>
        <v>32</v>
      </c>
      <c r="F55" s="8">
        <f t="shared" si="2"/>
        <v>32</v>
      </c>
      <c r="G55" s="8">
        <f t="shared" si="2"/>
        <v>32</v>
      </c>
      <c r="H55" s="8">
        <f t="shared" si="2"/>
        <v>0</v>
      </c>
      <c r="I55" s="8">
        <f t="shared" si="2"/>
        <v>0</v>
      </c>
    </row>
    <row r="56" spans="2:9" s="8" customFormat="1" x14ac:dyDescent="0.15">
      <c r="B56" s="8">
        <f t="shared" si="2"/>
        <v>0</v>
      </c>
      <c r="C56" s="8">
        <f t="shared" si="2"/>
        <v>0</v>
      </c>
      <c r="D56" s="8">
        <f t="shared" si="2"/>
        <v>64</v>
      </c>
      <c r="E56" s="8">
        <f t="shared" si="2"/>
        <v>64</v>
      </c>
      <c r="F56" s="8">
        <f t="shared" si="2"/>
        <v>64</v>
      </c>
      <c r="G56" s="8">
        <f t="shared" si="2"/>
        <v>0</v>
      </c>
      <c r="H56" s="8">
        <f t="shared" si="2"/>
        <v>0</v>
      </c>
      <c r="I56" s="8">
        <f t="shared" si="2"/>
        <v>0</v>
      </c>
    </row>
    <row r="57" spans="2:9" s="8" customFormat="1" x14ac:dyDescent="0.15">
      <c r="B57" s="8">
        <f t="shared" si="2"/>
        <v>0</v>
      </c>
      <c r="C57" s="8">
        <f t="shared" si="2"/>
        <v>0</v>
      </c>
      <c r="D57" s="8">
        <f t="shared" si="2"/>
        <v>0</v>
      </c>
      <c r="E57" s="8">
        <f t="shared" si="2"/>
        <v>128</v>
      </c>
      <c r="F57" s="8">
        <f t="shared" si="2"/>
        <v>0</v>
      </c>
      <c r="G57" s="8">
        <f t="shared" si="2"/>
        <v>0</v>
      </c>
      <c r="H57" s="8">
        <f t="shared" si="2"/>
        <v>0</v>
      </c>
      <c r="I57" s="8">
        <f t="shared" si="2"/>
        <v>0</v>
      </c>
    </row>
    <row r="58" spans="2:9" s="8" customFormat="1" x14ac:dyDescent="0.15">
      <c r="B58" s="8">
        <f t="shared" ref="B58:I58" si="3">SUM(B50:B57)</f>
        <v>28</v>
      </c>
      <c r="C58" s="8">
        <f t="shared" si="3"/>
        <v>62</v>
      </c>
      <c r="D58" s="8">
        <f t="shared" si="3"/>
        <v>124</v>
      </c>
      <c r="E58" s="8">
        <f t="shared" si="3"/>
        <v>248</v>
      </c>
      <c r="F58" s="8">
        <f t="shared" si="3"/>
        <v>124</v>
      </c>
      <c r="G58" s="8">
        <f t="shared" si="3"/>
        <v>62</v>
      </c>
      <c r="H58" s="8">
        <f t="shared" si="3"/>
        <v>28</v>
      </c>
      <c r="I58" s="8">
        <f t="shared" si="3"/>
        <v>0</v>
      </c>
    </row>
    <row r="59" spans="2:9" s="8" customFormat="1" x14ac:dyDescent="0.15"/>
  </sheetData>
  <mergeCells count="4">
    <mergeCell ref="K18:L18"/>
    <mergeCell ref="K19:L19"/>
    <mergeCell ref="K20:L20"/>
    <mergeCell ref="B13:I13"/>
  </mergeCells>
  <phoneticPr fontId="2"/>
  <dataValidations count="1">
    <dataValidation type="list" allowBlank="1" showInputMessage="1" showErrorMessage="1" sqref="B14:I33">
      <formula1>$S$14:$S$15</formula1>
    </dataValidation>
  </dataValidation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11</vt:i4>
      </vt:variant>
    </vt:vector>
  </HeadingPairs>
  <TitlesOfParts>
    <vt:vector size="11" baseType="lpstr">
      <vt:lpstr>表紙</vt:lpstr>
      <vt:lpstr>履歴情報</vt:lpstr>
      <vt:lpstr>謝辞</vt:lpstr>
      <vt:lpstr>はじめに</vt:lpstr>
      <vt:lpstr>画面の基本</vt:lpstr>
      <vt:lpstr>使ってみよう!</vt:lpstr>
      <vt:lpstr>仕様・特徴</vt:lpstr>
      <vt:lpstr>コマンド・リファレンス</vt:lpstr>
      <vt:lpstr>PCGキャラ作成シート</vt:lpstr>
      <vt:lpstr>カタカナ表示支援</vt:lpstr>
      <vt:lpstr>注意事項その他</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Pi Umi</dc:creator>
  <cp:lastModifiedBy>Pi Umi</cp:lastModifiedBy>
  <dcterms:created xsi:type="dcterms:W3CDTF">2015-09-15T13:46:59Z</dcterms:created>
  <dcterms:modified xsi:type="dcterms:W3CDTF">2015-10-16T13:20:04Z</dcterms:modified>
</cp:coreProperties>
</file>